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ticloud-my.sharepoint.com/personal/p-verma1_ti_com/Documents/Desktop/HavokLV/Design Calculator/"/>
    </mc:Choice>
  </mc:AlternateContent>
  <xr:revisionPtr revIDLastSave="91" documentId="8_{EA1E741D-5208-4F49-AD65-F6722FB2EA98}" xr6:coauthVersionLast="47" xr6:coauthVersionMax="47" xr10:uidLastSave="{E1F28D63-7F1E-41AF-A4B8-F6AB6BBFB305}"/>
  <bookViews>
    <workbookView xWindow="-98" yWindow="-98" windowWidth="19396" windowHeight="11475" xr2:uid="{970E70A8-BA35-45D9-A7CD-58E367A53FE5}"/>
  </bookViews>
  <sheets>
    <sheet name="Inputs" sheetId="5" r:id="rId1"/>
    <sheet name="Sheet1" sheetId="2" state="veryHidden" r:id="rId2"/>
    <sheet name="Sheet2" sheetId="3" state="veryHidden" r:id="rId3"/>
    <sheet name="Tonmax" sheetId="4" state="veryHidden" r:id="rId4"/>
  </sheets>
  <definedNames>
    <definedName name="_xlnm._FilterDatabase" localSheetId="2" hidden="1">Sheet2!$Y$3:$AA$55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8" i="4" l="1"/>
  <c r="D39" i="4"/>
  <c r="D40" i="4"/>
  <c r="D41" i="4"/>
  <c r="D42" i="4"/>
  <c r="D37" i="4"/>
  <c r="D36" i="4"/>
  <c r="C36" i="4" s="1"/>
  <c r="D35" i="4"/>
  <c r="G21" i="4"/>
  <c r="K21" i="4" s="1"/>
  <c r="G22" i="4"/>
  <c r="D29" i="4"/>
  <c r="D30" i="4"/>
  <c r="D31" i="4"/>
  <c r="D32" i="4"/>
  <c r="D33" i="4"/>
  <c r="D34" i="4"/>
  <c r="D28" i="4"/>
  <c r="D27" i="4"/>
  <c r="E19" i="5"/>
  <c r="C27" i="4"/>
  <c r="E2" i="4"/>
  <c r="D2" i="4"/>
  <c r="C2" i="4"/>
  <c r="B2" i="4"/>
  <c r="J2" i="4" s="1"/>
  <c r="K2" i="4" s="1"/>
  <c r="A2" i="4"/>
  <c r="P2" i="3"/>
  <c r="O2" i="3"/>
  <c r="N2" i="3"/>
  <c r="M2" i="3"/>
  <c r="L2" i="3"/>
  <c r="K2" i="3"/>
  <c r="R4" i="3" s="1"/>
  <c r="I2" i="3"/>
  <c r="G2" i="3"/>
  <c r="B19" i="5"/>
  <c r="D19" i="5" s="1"/>
  <c r="G20" i="4"/>
  <c r="C39" i="4"/>
  <c r="C38" i="4"/>
  <c r="C35" i="4"/>
  <c r="G14" i="4"/>
  <c r="K14" i="4" s="1"/>
  <c r="C34" i="4"/>
  <c r="C29" i="4"/>
  <c r="G8" i="4"/>
  <c r="C28" i="4"/>
  <c r="M22" i="4"/>
  <c r="I22" i="4"/>
  <c r="J22" i="4" s="1"/>
  <c r="M21" i="4"/>
  <c r="I21" i="4"/>
  <c r="J21" i="4" s="1"/>
  <c r="M20" i="4"/>
  <c r="I20" i="4"/>
  <c r="J20" i="4" s="1"/>
  <c r="M19" i="4"/>
  <c r="I19" i="4"/>
  <c r="J19" i="4" s="1"/>
  <c r="G19" i="4"/>
  <c r="M18" i="4"/>
  <c r="I18" i="4"/>
  <c r="J18" i="4" s="1"/>
  <c r="G18" i="4"/>
  <c r="M17" i="4"/>
  <c r="J17" i="4"/>
  <c r="I17" i="4"/>
  <c r="M16" i="4"/>
  <c r="I16" i="4"/>
  <c r="J16" i="4" s="1"/>
  <c r="M15" i="4"/>
  <c r="I15" i="4"/>
  <c r="J15" i="4" s="1"/>
  <c r="G15" i="4"/>
  <c r="M14" i="4"/>
  <c r="I14" i="4"/>
  <c r="J14" i="4" s="1"/>
  <c r="M13" i="4"/>
  <c r="I13" i="4"/>
  <c r="J13" i="4" s="1"/>
  <c r="M12" i="4"/>
  <c r="I12" i="4"/>
  <c r="J12" i="4" s="1"/>
  <c r="M11" i="4"/>
  <c r="J11" i="4"/>
  <c r="I11" i="4"/>
  <c r="M10" i="4"/>
  <c r="I10" i="4"/>
  <c r="J10" i="4" s="1"/>
  <c r="M9" i="4"/>
  <c r="I9" i="4"/>
  <c r="J9" i="4" s="1"/>
  <c r="G9" i="4"/>
  <c r="M8" i="4"/>
  <c r="I8" i="4"/>
  <c r="J8" i="4" s="1"/>
  <c r="M7" i="4"/>
  <c r="J7" i="4"/>
  <c r="I7" i="4"/>
  <c r="G2" i="4"/>
  <c r="F2" i="4"/>
  <c r="N2" i="4"/>
  <c r="F643" i="3"/>
  <c r="F642" i="3"/>
  <c r="F641" i="3"/>
  <c r="F640" i="3"/>
  <c r="F639" i="3"/>
  <c r="F638" i="3"/>
  <c r="F637" i="3"/>
  <c r="F636" i="3"/>
  <c r="F635" i="3"/>
  <c r="F634" i="3"/>
  <c r="F633" i="3"/>
  <c r="F632" i="3"/>
  <c r="F631" i="3"/>
  <c r="F630" i="3"/>
  <c r="F629" i="3"/>
  <c r="F628" i="3"/>
  <c r="F627" i="3"/>
  <c r="F626" i="3"/>
  <c r="F625" i="3"/>
  <c r="F624" i="3"/>
  <c r="F623" i="3"/>
  <c r="F622" i="3"/>
  <c r="F621" i="3"/>
  <c r="F620" i="3"/>
  <c r="F619" i="3"/>
  <c r="F618" i="3"/>
  <c r="F617" i="3"/>
  <c r="F616" i="3"/>
  <c r="F615" i="3"/>
  <c r="F614" i="3"/>
  <c r="F613" i="3"/>
  <c r="F612" i="3"/>
  <c r="F611" i="3"/>
  <c r="F610" i="3"/>
  <c r="F609" i="3"/>
  <c r="F608" i="3"/>
  <c r="F607" i="3"/>
  <c r="F606" i="3"/>
  <c r="F605" i="3"/>
  <c r="F604" i="3"/>
  <c r="F603" i="3"/>
  <c r="F602" i="3"/>
  <c r="F601" i="3"/>
  <c r="F600" i="3"/>
  <c r="F599" i="3"/>
  <c r="F598" i="3"/>
  <c r="F597" i="3"/>
  <c r="F596" i="3"/>
  <c r="F595" i="3"/>
  <c r="F594" i="3"/>
  <c r="F593" i="3"/>
  <c r="F592" i="3"/>
  <c r="F591" i="3"/>
  <c r="F590" i="3"/>
  <c r="F589" i="3"/>
  <c r="F588" i="3"/>
  <c r="F587" i="3"/>
  <c r="F586" i="3"/>
  <c r="F585" i="3"/>
  <c r="F584" i="3"/>
  <c r="F583" i="3"/>
  <c r="F582" i="3"/>
  <c r="F581" i="3"/>
  <c r="F580" i="3"/>
  <c r="F579" i="3"/>
  <c r="F578" i="3"/>
  <c r="F577" i="3"/>
  <c r="F576" i="3"/>
  <c r="F575" i="3"/>
  <c r="F574" i="3"/>
  <c r="F573" i="3"/>
  <c r="F572" i="3"/>
  <c r="F571" i="3"/>
  <c r="F570" i="3"/>
  <c r="F569" i="3"/>
  <c r="F568" i="3"/>
  <c r="F567" i="3"/>
  <c r="F566" i="3"/>
  <c r="F565" i="3"/>
  <c r="F564" i="3"/>
  <c r="F563" i="3"/>
  <c r="F562" i="3"/>
  <c r="F561" i="3"/>
  <c r="F560" i="3"/>
  <c r="F559" i="3"/>
  <c r="F558" i="3"/>
  <c r="F557" i="3"/>
  <c r="F556" i="3"/>
  <c r="F555" i="3"/>
  <c r="F554" i="3"/>
  <c r="F553" i="3"/>
  <c r="F552" i="3"/>
  <c r="F551" i="3"/>
  <c r="F550" i="3"/>
  <c r="F549" i="3"/>
  <c r="F548" i="3"/>
  <c r="F547" i="3"/>
  <c r="F546" i="3"/>
  <c r="F545" i="3"/>
  <c r="F544" i="3"/>
  <c r="F543" i="3"/>
  <c r="F542" i="3"/>
  <c r="F541" i="3"/>
  <c r="F540" i="3"/>
  <c r="F539" i="3"/>
  <c r="F538" i="3"/>
  <c r="F537" i="3"/>
  <c r="F536" i="3"/>
  <c r="F535" i="3"/>
  <c r="F534" i="3"/>
  <c r="F533" i="3"/>
  <c r="F532" i="3"/>
  <c r="F531" i="3"/>
  <c r="F530" i="3"/>
  <c r="F529" i="3"/>
  <c r="F528" i="3"/>
  <c r="F527" i="3"/>
  <c r="F526" i="3"/>
  <c r="F525" i="3"/>
  <c r="F524" i="3"/>
  <c r="F523" i="3"/>
  <c r="F522" i="3"/>
  <c r="F521" i="3"/>
  <c r="F520" i="3"/>
  <c r="F519" i="3"/>
  <c r="F518" i="3"/>
  <c r="F517" i="3"/>
  <c r="F516" i="3"/>
  <c r="F515" i="3"/>
  <c r="F514" i="3"/>
  <c r="F513" i="3"/>
  <c r="F512" i="3"/>
  <c r="F511" i="3"/>
  <c r="F510" i="3"/>
  <c r="F509" i="3"/>
  <c r="F508" i="3"/>
  <c r="F507" i="3"/>
  <c r="F506" i="3"/>
  <c r="F505" i="3"/>
  <c r="F504" i="3"/>
  <c r="F503" i="3"/>
  <c r="F502" i="3"/>
  <c r="F501" i="3"/>
  <c r="F500" i="3"/>
  <c r="F499" i="3"/>
  <c r="F498" i="3"/>
  <c r="F497" i="3"/>
  <c r="F496" i="3"/>
  <c r="F495" i="3"/>
  <c r="F494" i="3"/>
  <c r="F493" i="3"/>
  <c r="F492" i="3"/>
  <c r="F491" i="3"/>
  <c r="F490" i="3"/>
  <c r="F489" i="3"/>
  <c r="F488" i="3"/>
  <c r="F487" i="3"/>
  <c r="F486" i="3"/>
  <c r="F485" i="3"/>
  <c r="F484" i="3"/>
  <c r="F483" i="3"/>
  <c r="F482" i="3"/>
  <c r="F481" i="3"/>
  <c r="F480" i="3"/>
  <c r="F479" i="3"/>
  <c r="F478" i="3"/>
  <c r="F477" i="3"/>
  <c r="F476" i="3"/>
  <c r="F475" i="3"/>
  <c r="F474" i="3"/>
  <c r="F473" i="3"/>
  <c r="F472" i="3"/>
  <c r="F471" i="3"/>
  <c r="F470" i="3"/>
  <c r="F469" i="3"/>
  <c r="F468" i="3"/>
  <c r="F467" i="3"/>
  <c r="F466" i="3"/>
  <c r="F465" i="3"/>
  <c r="F464" i="3"/>
  <c r="F463" i="3"/>
  <c r="F462" i="3"/>
  <c r="F461" i="3"/>
  <c r="F460" i="3"/>
  <c r="F459" i="3"/>
  <c r="F458" i="3"/>
  <c r="F457" i="3"/>
  <c r="F456" i="3"/>
  <c r="F455" i="3"/>
  <c r="F454" i="3"/>
  <c r="F453" i="3"/>
  <c r="F452" i="3"/>
  <c r="F451" i="3"/>
  <c r="F450" i="3"/>
  <c r="F449" i="3"/>
  <c r="F448" i="3"/>
  <c r="F447" i="3"/>
  <c r="F446" i="3"/>
  <c r="F445" i="3"/>
  <c r="F444" i="3"/>
  <c r="F443" i="3"/>
  <c r="F442" i="3"/>
  <c r="F441" i="3"/>
  <c r="F440" i="3"/>
  <c r="F439" i="3"/>
  <c r="F438" i="3"/>
  <c r="F437" i="3"/>
  <c r="F436" i="3"/>
  <c r="F435" i="3"/>
  <c r="F434" i="3"/>
  <c r="F433" i="3"/>
  <c r="F432" i="3"/>
  <c r="F431" i="3"/>
  <c r="F430" i="3"/>
  <c r="F429" i="3"/>
  <c r="F428" i="3"/>
  <c r="F427" i="3"/>
  <c r="F426" i="3"/>
  <c r="F425" i="3"/>
  <c r="F424" i="3"/>
  <c r="F423" i="3"/>
  <c r="F422" i="3"/>
  <c r="F421" i="3"/>
  <c r="F420" i="3"/>
  <c r="F419" i="3"/>
  <c r="F418" i="3"/>
  <c r="F417" i="3"/>
  <c r="F416" i="3"/>
  <c r="F415" i="3"/>
  <c r="F414" i="3"/>
  <c r="F413" i="3"/>
  <c r="F412" i="3"/>
  <c r="F411" i="3"/>
  <c r="F410" i="3"/>
  <c r="F409" i="3"/>
  <c r="F408" i="3"/>
  <c r="F407" i="3"/>
  <c r="F406" i="3"/>
  <c r="F405" i="3"/>
  <c r="F404" i="3"/>
  <c r="F403" i="3"/>
  <c r="F402" i="3"/>
  <c r="F401" i="3"/>
  <c r="F400" i="3"/>
  <c r="F399" i="3"/>
  <c r="F398" i="3"/>
  <c r="F397" i="3"/>
  <c r="F396" i="3"/>
  <c r="F395" i="3"/>
  <c r="F394" i="3"/>
  <c r="F393" i="3"/>
  <c r="F392" i="3"/>
  <c r="F391" i="3"/>
  <c r="F390" i="3"/>
  <c r="F389" i="3"/>
  <c r="F388" i="3"/>
  <c r="F387" i="3"/>
  <c r="F386" i="3"/>
  <c r="F385" i="3"/>
  <c r="F384" i="3"/>
  <c r="F383" i="3"/>
  <c r="F382" i="3"/>
  <c r="F381" i="3"/>
  <c r="F380" i="3"/>
  <c r="F379" i="3"/>
  <c r="F378" i="3"/>
  <c r="F377" i="3"/>
  <c r="F376" i="3"/>
  <c r="F375" i="3"/>
  <c r="F374" i="3"/>
  <c r="F373" i="3"/>
  <c r="F372" i="3"/>
  <c r="F371" i="3"/>
  <c r="F370" i="3"/>
  <c r="F369" i="3"/>
  <c r="F368" i="3"/>
  <c r="F367" i="3"/>
  <c r="F366" i="3"/>
  <c r="F365" i="3"/>
  <c r="F364" i="3"/>
  <c r="F363" i="3"/>
  <c r="F362" i="3"/>
  <c r="F361" i="3"/>
  <c r="F360" i="3"/>
  <c r="F359" i="3"/>
  <c r="F358" i="3"/>
  <c r="F357" i="3"/>
  <c r="F356" i="3"/>
  <c r="F355" i="3"/>
  <c r="F354" i="3"/>
  <c r="F353" i="3"/>
  <c r="F352" i="3"/>
  <c r="F351" i="3"/>
  <c r="F350" i="3"/>
  <c r="F349" i="3"/>
  <c r="F348" i="3"/>
  <c r="F347" i="3"/>
  <c r="F346" i="3"/>
  <c r="F345" i="3"/>
  <c r="F344" i="3"/>
  <c r="F343" i="3"/>
  <c r="F342" i="3"/>
  <c r="F341" i="3"/>
  <c r="F340" i="3"/>
  <c r="F339" i="3"/>
  <c r="F338" i="3"/>
  <c r="F337" i="3"/>
  <c r="F336" i="3"/>
  <c r="F335" i="3"/>
  <c r="F334" i="3"/>
  <c r="F333" i="3"/>
  <c r="F332" i="3"/>
  <c r="F331" i="3"/>
  <c r="F330" i="3"/>
  <c r="F329" i="3"/>
  <c r="F328" i="3"/>
  <c r="F327" i="3"/>
  <c r="F326" i="3"/>
  <c r="F325" i="3"/>
  <c r="F324" i="3"/>
  <c r="F323" i="3"/>
  <c r="F322" i="3"/>
  <c r="F321" i="3"/>
  <c r="F320" i="3"/>
  <c r="F319" i="3"/>
  <c r="F318" i="3"/>
  <c r="F317" i="3"/>
  <c r="F316" i="3"/>
  <c r="F315" i="3"/>
  <c r="F314" i="3"/>
  <c r="F313" i="3"/>
  <c r="F312" i="3"/>
  <c r="F311" i="3"/>
  <c r="F310" i="3"/>
  <c r="F309" i="3"/>
  <c r="F308" i="3"/>
  <c r="F307" i="3"/>
  <c r="F306" i="3"/>
  <c r="F305" i="3"/>
  <c r="F304" i="3"/>
  <c r="F303" i="3"/>
  <c r="F302" i="3"/>
  <c r="F301" i="3"/>
  <c r="F300" i="3"/>
  <c r="F299" i="3"/>
  <c r="F298" i="3"/>
  <c r="F297" i="3"/>
  <c r="F296" i="3"/>
  <c r="F295" i="3"/>
  <c r="F294" i="3"/>
  <c r="F293" i="3"/>
  <c r="F292" i="3"/>
  <c r="F291" i="3"/>
  <c r="F290" i="3"/>
  <c r="F289" i="3"/>
  <c r="F288"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F262" i="3"/>
  <c r="F261" i="3"/>
  <c r="F260" i="3"/>
  <c r="F259" i="3"/>
  <c r="F258" i="3"/>
  <c r="F257" i="3"/>
  <c r="F256" i="3"/>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AB4" i="3"/>
  <c r="Y4" i="3"/>
  <c r="M4" i="3"/>
  <c r="F4" i="3"/>
  <c r="G4" i="3" s="1"/>
  <c r="E4" i="3"/>
  <c r="K53" i="3" l="1"/>
  <c r="K153" i="3"/>
  <c r="K466" i="3"/>
  <c r="K117" i="3"/>
  <c r="K252" i="3"/>
  <c r="K253" i="3"/>
  <c r="K43" i="3"/>
  <c r="K86" i="3"/>
  <c r="K130" i="3"/>
  <c r="K236" i="3"/>
  <c r="K131" i="3"/>
  <c r="K173" i="3"/>
  <c r="K7" i="3"/>
  <c r="K32" i="3"/>
  <c r="K223" i="3"/>
  <c r="K9" i="3"/>
  <c r="K140" i="3"/>
  <c r="K481" i="3"/>
  <c r="L21" i="4"/>
  <c r="O21" i="4" s="1"/>
  <c r="G16" i="4"/>
  <c r="K16" i="4" s="1"/>
  <c r="G7" i="4"/>
  <c r="K7" i="4" s="1"/>
  <c r="L7" i="4" s="1"/>
  <c r="I4" i="3"/>
  <c r="N4" i="3" s="1"/>
  <c r="O4" i="3" s="1"/>
  <c r="P4" i="3" s="1"/>
  <c r="Q4" i="3" s="1"/>
  <c r="T4" i="3"/>
  <c r="AA4" i="3" s="1"/>
  <c r="G5" i="3"/>
  <c r="H4" i="3"/>
  <c r="C5" i="3" s="1"/>
  <c r="G11" i="4"/>
  <c r="K11" i="4" s="1"/>
  <c r="L11" i="4" s="1"/>
  <c r="O11" i="4" s="1"/>
  <c r="C31" i="4"/>
  <c r="K395" i="3"/>
  <c r="K44" i="3"/>
  <c r="K62" i="3"/>
  <c r="K285" i="3"/>
  <c r="K47" i="3"/>
  <c r="K108" i="3"/>
  <c r="K8" i="3"/>
  <c r="K242" i="3"/>
  <c r="K50" i="3"/>
  <c r="K133" i="3"/>
  <c r="C30" i="4"/>
  <c r="G10" i="4"/>
  <c r="K10" i="4" s="1"/>
  <c r="L10" i="4" s="1"/>
  <c r="K148" i="3"/>
  <c r="K103" i="3"/>
  <c r="K274" i="3"/>
  <c r="K124" i="3"/>
  <c r="K211" i="3"/>
  <c r="K120" i="3"/>
  <c r="K204" i="3"/>
  <c r="K60" i="3"/>
  <c r="K33" i="3"/>
  <c r="K40" i="3"/>
  <c r="K13" i="3"/>
  <c r="K156" i="3"/>
  <c r="K220" i="3"/>
  <c r="H2" i="4"/>
  <c r="L2" i="4" s="1"/>
  <c r="M2" i="4" s="1"/>
  <c r="O2" i="4" s="1"/>
  <c r="G13" i="4"/>
  <c r="K13" i="4" s="1"/>
  <c r="L13" i="4" s="1"/>
  <c r="N13" i="4" s="1"/>
  <c r="C33" i="4"/>
  <c r="K127" i="3"/>
  <c r="K57" i="3"/>
  <c r="K21" i="3"/>
  <c r="K219" i="3"/>
  <c r="K52" i="3"/>
  <c r="K330" i="3"/>
  <c r="K81" i="3"/>
  <c r="K55" i="3"/>
  <c r="K93" i="3"/>
  <c r="G12" i="4"/>
  <c r="K12" i="4" s="1"/>
  <c r="L12" i="4" s="1"/>
  <c r="C32" i="4"/>
  <c r="K630" i="3"/>
  <c r="K608" i="3"/>
  <c r="K586" i="3"/>
  <c r="K637" i="3"/>
  <c r="K615" i="3"/>
  <c r="K593" i="3"/>
  <c r="K643" i="3"/>
  <c r="K621" i="3"/>
  <c r="K599" i="3"/>
  <c r="K622" i="3"/>
  <c r="K616" i="3"/>
  <c r="K581" i="3"/>
  <c r="K567" i="3"/>
  <c r="K545" i="3"/>
  <c r="K523" i="3"/>
  <c r="K501" i="3"/>
  <c r="K628" i="3"/>
  <c r="K627" i="3"/>
  <c r="K626" i="3"/>
  <c r="K625" i="3"/>
  <c r="K624" i="3"/>
  <c r="K580" i="3"/>
  <c r="K552" i="3"/>
  <c r="K530" i="3"/>
  <c r="K508" i="3"/>
  <c r="K486" i="3"/>
  <c r="K642" i="3"/>
  <c r="K641" i="3"/>
  <c r="K640" i="3"/>
  <c r="K639" i="3"/>
  <c r="K632" i="3"/>
  <c r="K595" i="3"/>
  <c r="K549" i="3"/>
  <c r="K521" i="3"/>
  <c r="K495" i="3"/>
  <c r="K633" i="3"/>
  <c r="K603" i="3"/>
  <c r="K596" i="3"/>
  <c r="K588" i="3"/>
  <c r="K638" i="3"/>
  <c r="K634" i="3"/>
  <c r="K571" i="3"/>
  <c r="K538" i="3"/>
  <c r="K470" i="3"/>
  <c r="K606" i="3"/>
  <c r="K548" i="3"/>
  <c r="K547" i="3"/>
  <c r="K546" i="3"/>
  <c r="K479" i="3"/>
  <c r="K455" i="3"/>
  <c r="K631" i="3"/>
  <c r="K598" i="3"/>
  <c r="K629" i="3"/>
  <c r="K597" i="3"/>
  <c r="K587" i="3"/>
  <c r="K575" i="3"/>
  <c r="K534" i="3"/>
  <c r="K579" i="3"/>
  <c r="K554" i="3"/>
  <c r="K605" i="3"/>
  <c r="K592" i="3"/>
  <c r="K566" i="3"/>
  <c r="K553" i="3"/>
  <c r="K542" i="3"/>
  <c r="K525" i="3"/>
  <c r="K611" i="3"/>
  <c r="K574" i="3"/>
  <c r="K505" i="3"/>
  <c r="K499" i="3"/>
  <c r="K487" i="3"/>
  <c r="K460" i="3"/>
  <c r="K590" i="3"/>
  <c r="K568" i="3"/>
  <c r="K562" i="3"/>
  <c r="K531" i="3"/>
  <c r="K527" i="3"/>
  <c r="K511" i="3"/>
  <c r="K488" i="3"/>
  <c r="K607" i="3"/>
  <c r="K602" i="3"/>
  <c r="K583" i="3"/>
  <c r="K569" i="3"/>
  <c r="K537" i="3"/>
  <c r="K600" i="3"/>
  <c r="K617" i="3"/>
  <c r="K584" i="3"/>
  <c r="K473" i="3"/>
  <c r="K472" i="3"/>
  <c r="K471" i="3"/>
  <c r="K463" i="3"/>
  <c r="K450" i="3"/>
  <c r="K441" i="3"/>
  <c r="K419" i="3"/>
  <c r="K397" i="3"/>
  <c r="K619" i="3"/>
  <c r="K582" i="3"/>
  <c r="K449" i="3"/>
  <c r="K426" i="3"/>
  <c r="K404" i="3"/>
  <c r="K594" i="3"/>
  <c r="K578" i="3"/>
  <c r="K528" i="3"/>
  <c r="K507" i="3"/>
  <c r="K475" i="3"/>
  <c r="K474" i="3"/>
  <c r="K433" i="3"/>
  <c r="K411" i="3"/>
  <c r="K604" i="3"/>
  <c r="K543" i="3"/>
  <c r="K540" i="3"/>
  <c r="K522" i="3"/>
  <c r="K491" i="3"/>
  <c r="K477" i="3"/>
  <c r="K447" i="3"/>
  <c r="K591" i="3"/>
  <c r="K468" i="3"/>
  <c r="K462" i="3"/>
  <c r="K383" i="3"/>
  <c r="K609" i="3"/>
  <c r="K577" i="3"/>
  <c r="K560" i="3"/>
  <c r="K536" i="3"/>
  <c r="K502" i="3"/>
  <c r="K494" i="3"/>
  <c r="K448" i="3"/>
  <c r="K390" i="3"/>
  <c r="K572" i="3"/>
  <c r="K570" i="3"/>
  <c r="K558" i="3"/>
  <c r="K513" i="3"/>
  <c r="K489" i="3"/>
  <c r="K382" i="3"/>
  <c r="K556" i="3"/>
  <c r="K532" i="3"/>
  <c r="K518" i="3"/>
  <c r="K500" i="3"/>
  <c r="K620" i="3"/>
  <c r="K498" i="3"/>
  <c r="K492" i="3"/>
  <c r="K412" i="3"/>
  <c r="K399" i="3"/>
  <c r="K368" i="3"/>
  <c r="K614" i="3"/>
  <c r="K561" i="3"/>
  <c r="K519" i="3"/>
  <c r="K451" i="3"/>
  <c r="K440" i="3"/>
  <c r="K406" i="3"/>
  <c r="K375" i="3"/>
  <c r="K353" i="3"/>
  <c r="K635" i="3"/>
  <c r="K517" i="3"/>
  <c r="K420" i="3"/>
  <c r="K400" i="3"/>
  <c r="K367" i="3"/>
  <c r="K345" i="3"/>
  <c r="K589" i="3"/>
  <c r="K551" i="3"/>
  <c r="K544" i="3"/>
  <c r="K497" i="3"/>
  <c r="K457" i="3"/>
  <c r="K442" i="3"/>
  <c r="K422" i="3"/>
  <c r="K402" i="3"/>
  <c r="K381" i="3"/>
  <c r="K365" i="3"/>
  <c r="K484" i="3"/>
  <c r="K430" i="3"/>
  <c r="K413" i="3"/>
  <c r="K403" i="3"/>
  <c r="K396" i="3"/>
  <c r="K328" i="3"/>
  <c r="K306" i="3"/>
  <c r="K284" i="3"/>
  <c r="K262" i="3"/>
  <c r="K240" i="3"/>
  <c r="K218" i="3"/>
  <c r="K196" i="3"/>
  <c r="K174" i="3"/>
  <c r="K618" i="3"/>
  <c r="K585" i="3"/>
  <c r="K541" i="3"/>
  <c r="K506" i="3"/>
  <c r="K480" i="3"/>
  <c r="K444" i="3"/>
  <c r="K410" i="3"/>
  <c r="K366" i="3"/>
  <c r="K335" i="3"/>
  <c r="K313" i="3"/>
  <c r="K291" i="3"/>
  <c r="K269" i="3"/>
  <c r="K247" i="3"/>
  <c r="K225" i="3"/>
  <c r="K203" i="3"/>
  <c r="K557" i="3"/>
  <c r="K482" i="3"/>
  <c r="K478" i="3"/>
  <c r="K456" i="3"/>
  <c r="K453" i="3"/>
  <c r="K320" i="3"/>
  <c r="K298" i="3"/>
  <c r="K276" i="3"/>
  <c r="K254" i="3"/>
  <c r="K232" i="3"/>
  <c r="K210" i="3"/>
  <c r="K188" i="3"/>
  <c r="K636" i="3"/>
  <c r="K610" i="3"/>
  <c r="K533" i="3"/>
  <c r="K613" i="3"/>
  <c r="K559" i="3"/>
  <c r="K512" i="3"/>
  <c r="K438" i="3"/>
  <c r="K428" i="3"/>
  <c r="K401" i="3"/>
  <c r="K371" i="3"/>
  <c r="K356" i="3"/>
  <c r="K349" i="3"/>
  <c r="K325" i="3"/>
  <c r="K303" i="3"/>
  <c r="K281" i="3"/>
  <c r="K259" i="3"/>
  <c r="K237" i="3"/>
  <c r="K215" i="3"/>
  <c r="K193" i="3"/>
  <c r="K171" i="3"/>
  <c r="K483" i="3"/>
  <c r="K435" i="3"/>
  <c r="K323" i="3"/>
  <c r="K275" i="3"/>
  <c r="K515" i="3"/>
  <c r="K504" i="3"/>
  <c r="K458" i="3"/>
  <c r="K394" i="3"/>
  <c r="K391" i="3"/>
  <c r="K388" i="3"/>
  <c r="K352" i="3"/>
  <c r="K308" i="3"/>
  <c r="K524" i="3"/>
  <c r="K454" i="3"/>
  <c r="K407" i="3"/>
  <c r="K357" i="3"/>
  <c r="K309" i="3"/>
  <c r="K293" i="3"/>
  <c r="K292" i="3"/>
  <c r="K493" i="3"/>
  <c r="K485" i="3"/>
  <c r="K443" i="3"/>
  <c r="K414" i="3"/>
  <c r="K385" i="3"/>
  <c r="K379" i="3"/>
  <c r="K370" i="3"/>
  <c r="K326" i="3"/>
  <c r="K310" i="3"/>
  <c r="K294" i="3"/>
  <c r="K431" i="3"/>
  <c r="K372" i="3"/>
  <c r="K369" i="3"/>
  <c r="K339" i="3"/>
  <c r="K246" i="3"/>
  <c r="K245" i="3"/>
  <c r="K213" i="3"/>
  <c r="K166" i="3"/>
  <c r="K144" i="3"/>
  <c r="K122" i="3"/>
  <c r="K100" i="3"/>
  <c r="K387" i="3"/>
  <c r="K361" i="3"/>
  <c r="K346" i="3"/>
  <c r="K331" i="3"/>
  <c r="K327" i="3"/>
  <c r="K322" i="3"/>
  <c r="K304" i="3"/>
  <c r="K230" i="3"/>
  <c r="K214" i="3"/>
  <c r="K197" i="3"/>
  <c r="K151" i="3"/>
  <c r="K129" i="3"/>
  <c r="K107" i="3"/>
  <c r="K85" i="3"/>
  <c r="K529" i="3"/>
  <c r="K445" i="3"/>
  <c r="K437" i="3"/>
  <c r="K398" i="3"/>
  <c r="K286" i="3"/>
  <c r="K282" i="3"/>
  <c r="K231" i="3"/>
  <c r="K198" i="3"/>
  <c r="K158" i="3"/>
  <c r="K136" i="3"/>
  <c r="K114" i="3"/>
  <c r="K92" i="3"/>
  <c r="K378" i="3"/>
  <c r="K264" i="3"/>
  <c r="K216" i="3"/>
  <c r="K200" i="3"/>
  <c r="K184" i="3"/>
  <c r="K150" i="3"/>
  <c r="K128" i="3"/>
  <c r="K106" i="3"/>
  <c r="K84" i="3"/>
  <c r="K427" i="3"/>
  <c r="K417" i="3"/>
  <c r="K384" i="3"/>
  <c r="K374" i="3"/>
  <c r="K341" i="3"/>
  <c r="K336" i="3"/>
  <c r="K314" i="3"/>
  <c r="K241" i="3"/>
  <c r="K228" i="3"/>
  <c r="K178" i="3"/>
  <c r="K111" i="3"/>
  <c r="K95" i="3"/>
  <c r="K64" i="3"/>
  <c r="K42" i="3"/>
  <c r="K20" i="3"/>
  <c r="K573" i="3"/>
  <c r="K490" i="3"/>
  <c r="K446" i="3"/>
  <c r="K439" i="3"/>
  <c r="K355" i="3"/>
  <c r="K283" i="3"/>
  <c r="K280" i="3"/>
  <c r="K273" i="3"/>
  <c r="K251" i="3"/>
  <c r="K224" i="3"/>
  <c r="K160" i="3"/>
  <c r="K159" i="3"/>
  <c r="K112" i="3"/>
  <c r="K96" i="3"/>
  <c r="K79" i="3"/>
  <c r="K71" i="3"/>
  <c r="K49" i="3"/>
  <c r="K27" i="3"/>
  <c r="K5" i="3"/>
  <c r="K12" i="3"/>
  <c r="K465" i="3"/>
  <c r="K424" i="3"/>
  <c r="K300" i="3"/>
  <c r="K233" i="3"/>
  <c r="K161" i="3"/>
  <c r="K113" i="3"/>
  <c r="K97" i="3"/>
  <c r="K80" i="3"/>
  <c r="K78" i="3"/>
  <c r="K56" i="3"/>
  <c r="K34" i="3"/>
  <c r="K509" i="3"/>
  <c r="K409" i="3"/>
  <c r="K576" i="3"/>
  <c r="K503" i="3"/>
  <c r="K514" i="3"/>
  <c r="K464" i="3"/>
  <c r="K461" i="3"/>
  <c r="K301" i="3"/>
  <c r="K278" i="3"/>
  <c r="K192" i="3"/>
  <c r="K189" i="3"/>
  <c r="K183" i="3"/>
  <c r="K123" i="3"/>
  <c r="K102" i="3"/>
  <c r="K91" i="3"/>
  <c r="K359" i="3"/>
  <c r="K467" i="3"/>
  <c r="K436" i="3"/>
  <c r="K344" i="3"/>
  <c r="K329" i="3"/>
  <c r="K257" i="3"/>
  <c r="K248" i="3"/>
  <c r="K226" i="3"/>
  <c r="K199" i="3"/>
  <c r="K172" i="3"/>
  <c r="K163" i="3"/>
  <c r="K157" i="3"/>
  <c r="K135" i="3"/>
  <c r="K539" i="3"/>
  <c r="K429" i="3"/>
  <c r="K358" i="3"/>
  <c r="K612" i="3"/>
  <c r="K601" i="3"/>
  <c r="K324" i="3"/>
  <c r="K311" i="3"/>
  <c r="K307" i="3"/>
  <c r="K277" i="3"/>
  <c r="K256" i="3"/>
  <c r="K432" i="3"/>
  <c r="K373" i="3"/>
  <c r="K362" i="3"/>
  <c r="K272" i="3"/>
  <c r="K267" i="3"/>
  <c r="K243" i="3"/>
  <c r="K393" i="3"/>
  <c r="K319" i="3"/>
  <c r="K535" i="3"/>
  <c r="K516" i="3"/>
  <c r="K459" i="3"/>
  <c r="K350" i="3"/>
  <c r="K347" i="3"/>
  <c r="K302" i="3"/>
  <c r="K250" i="3"/>
  <c r="K208" i="3"/>
  <c r="K187" i="3"/>
  <c r="K169" i="3"/>
  <c r="K118" i="3"/>
  <c r="K83" i="3"/>
  <c r="K297" i="3"/>
  <c r="K288" i="3"/>
  <c r="K227" i="3"/>
  <c r="K146" i="3"/>
  <c r="K565" i="3"/>
  <c r="K380" i="3"/>
  <c r="K290" i="3"/>
  <c r="K195" i="3"/>
  <c r="K162" i="3"/>
  <c r="K476" i="3"/>
  <c r="K364" i="3"/>
  <c r="K333" i="3"/>
  <c r="K299" i="3"/>
  <c r="K265" i="3"/>
  <c r="K180" i="3"/>
  <c r="K143" i="3"/>
  <c r="K408" i="3"/>
  <c r="K376" i="3"/>
  <c r="K343" i="3"/>
  <c r="K564" i="3"/>
  <c r="K421" i="3"/>
  <c r="K416" i="3"/>
  <c r="K392" i="3"/>
  <c r="K296" i="3"/>
  <c r="K238" i="3"/>
  <c r="K229" i="3"/>
  <c r="K167" i="3"/>
  <c r="K121" i="3"/>
  <c r="K88" i="3"/>
  <c r="K249" i="3"/>
  <c r="K179" i="3"/>
  <c r="K99" i="3"/>
  <c r="K77" i="3"/>
  <c r="K70" i="3"/>
  <c r="K623" i="3"/>
  <c r="K563" i="3"/>
  <c r="K405" i="3"/>
  <c r="K316" i="3"/>
  <c r="K295" i="3"/>
  <c r="K182" i="3"/>
  <c r="K289" i="3"/>
  <c r="K266" i="3"/>
  <c r="K209" i="3"/>
  <c r="K315" i="3"/>
  <c r="K268" i="3"/>
  <c r="K425" i="3"/>
  <c r="K105" i="3"/>
  <c r="K75" i="3"/>
  <c r="K65" i="3"/>
  <c r="K418" i="3"/>
  <c r="K279" i="3"/>
  <c r="K270" i="3"/>
  <c r="K186" i="3"/>
  <c r="K152" i="3"/>
  <c r="K116" i="3"/>
  <c r="K526" i="3"/>
  <c r="K389" i="3"/>
  <c r="K360" i="3"/>
  <c r="K337" i="3"/>
  <c r="K423" i="3"/>
  <c r="K239" i="3"/>
  <c r="K234" i="3"/>
  <c r="K201" i="3"/>
  <c r="K185" i="3"/>
  <c r="K181" i="3"/>
  <c r="K155" i="3"/>
  <c r="K98" i="3"/>
  <c r="K89" i="3"/>
  <c r="K496" i="3"/>
  <c r="K141" i="3"/>
  <c r="K138" i="3"/>
  <c r="K452" i="3"/>
  <c r="K434" i="3"/>
  <c r="K317" i="3"/>
  <c r="K363" i="3"/>
  <c r="K205" i="3"/>
  <c r="K149" i="3"/>
  <c r="K145" i="3"/>
  <c r="K74" i="3"/>
  <c r="K17" i="3"/>
  <c r="K258" i="3"/>
  <c r="K222" i="3"/>
  <c r="K212" i="3"/>
  <c r="K176" i="3"/>
  <c r="K115" i="3"/>
  <c r="K67" i="3"/>
  <c r="K18" i="3"/>
  <c r="K351" i="3"/>
  <c r="K338" i="3"/>
  <c r="K261" i="3"/>
  <c r="K206" i="3"/>
  <c r="K104" i="3"/>
  <c r="K90" i="3"/>
  <c r="K36" i="3"/>
  <c r="K35" i="3"/>
  <c r="K19" i="3"/>
  <c r="K312" i="3"/>
  <c r="K469" i="3"/>
  <c r="K244" i="3"/>
  <c r="K332" i="3"/>
  <c r="K550" i="3"/>
  <c r="K510" i="3"/>
  <c r="K260" i="3"/>
  <c r="K287" i="3"/>
  <c r="K24" i="3"/>
  <c r="K520" i="3"/>
  <c r="K386" i="3"/>
  <c r="K342" i="3"/>
  <c r="K321" i="3"/>
  <c r="K170" i="3"/>
  <c r="K142" i="3"/>
  <c r="K72" i="3"/>
  <c r="K59" i="3"/>
  <c r="K51" i="3"/>
  <c r="K25" i="3"/>
  <c r="K354" i="3"/>
  <c r="K305" i="3"/>
  <c r="K147" i="3"/>
  <c r="K119" i="3"/>
  <c r="K101" i="3"/>
  <c r="K63" i="3"/>
  <c r="K54" i="3"/>
  <c r="K41" i="3"/>
  <c r="K37" i="3"/>
  <c r="K29" i="3"/>
  <c r="K48" i="3"/>
  <c r="K45" i="3"/>
  <c r="K22" i="3"/>
  <c r="K61" i="3"/>
  <c r="K555" i="3"/>
  <c r="K271" i="3"/>
  <c r="K110" i="3"/>
  <c r="K68" i="3"/>
  <c r="K14" i="3"/>
  <c r="K10" i="3"/>
  <c r="K202" i="3"/>
  <c r="K221" i="3"/>
  <c r="K58" i="3"/>
  <c r="K11" i="3"/>
  <c r="K255" i="3"/>
  <c r="K175" i="3"/>
  <c r="K126" i="3"/>
  <c r="K26" i="3"/>
  <c r="K30" i="3"/>
  <c r="K15" i="3"/>
  <c r="K334" i="3"/>
  <c r="K235" i="3"/>
  <c r="K94" i="3"/>
  <c r="K66" i="3"/>
  <c r="K6" i="3"/>
  <c r="K194" i="3"/>
  <c r="K191" i="3"/>
  <c r="K137" i="3"/>
  <c r="K87" i="3"/>
  <c r="K38" i="3"/>
  <c r="K340" i="3"/>
  <c r="K318" i="3"/>
  <c r="K217" i="3"/>
  <c r="K73" i="3"/>
  <c r="K377" i="3"/>
  <c r="K165" i="3"/>
  <c r="K132" i="3"/>
  <c r="K168" i="3"/>
  <c r="K109" i="3"/>
  <c r="K82" i="3"/>
  <c r="K46" i="3"/>
  <c r="K23" i="3"/>
  <c r="K190" i="3"/>
  <c r="K177" i="3"/>
  <c r="K139" i="3"/>
  <c r="K134" i="3"/>
  <c r="K39" i="3"/>
  <c r="K348" i="3"/>
  <c r="K263" i="3"/>
  <c r="K154" i="3"/>
  <c r="K125" i="3"/>
  <c r="K76" i="3"/>
  <c r="K69" i="3"/>
  <c r="K31" i="3"/>
  <c r="K16" i="3"/>
  <c r="K164" i="3"/>
  <c r="K28" i="3"/>
  <c r="K207" i="3"/>
  <c r="K415" i="3"/>
  <c r="L14" i="4"/>
  <c r="O14" i="4" s="1"/>
  <c r="G17" i="4"/>
  <c r="K17" i="4" s="1"/>
  <c r="L17" i="4" s="1"/>
  <c r="C37" i="4"/>
  <c r="L16" i="4"/>
  <c r="K19" i="4"/>
  <c r="L19" i="4" s="1"/>
  <c r="O19" i="4" s="1"/>
  <c r="K9" i="4"/>
  <c r="L9" i="4" s="1"/>
  <c r="N9" i="4" s="1"/>
  <c r="K18" i="4"/>
  <c r="L18" i="4" s="1"/>
  <c r="O18" i="4" s="1"/>
  <c r="K22" i="4"/>
  <c r="L22" i="4" s="1"/>
  <c r="K15" i="4"/>
  <c r="L15" i="4" s="1"/>
  <c r="N15" i="4" s="1"/>
  <c r="K20" i="4"/>
  <c r="L20" i="4" s="1"/>
  <c r="O20" i="4" s="1"/>
  <c r="K8" i="4"/>
  <c r="L8" i="4" s="1"/>
  <c r="N21" i="4" l="1"/>
  <c r="P21" i="4" s="1"/>
  <c r="O9" i="4"/>
  <c r="O13" i="4"/>
  <c r="P13" i="4" s="1"/>
  <c r="R5" i="3"/>
  <c r="J5" i="3"/>
  <c r="O15" i="4"/>
  <c r="P15" i="4" s="1"/>
  <c r="C23" i="5"/>
  <c r="N20" i="4"/>
  <c r="P20" i="4" s="1"/>
  <c r="N18" i="4"/>
  <c r="P18" i="4" s="1"/>
  <c r="P9" i="4"/>
  <c r="O10" i="4"/>
  <c r="N10" i="4"/>
  <c r="O12" i="4"/>
  <c r="N12" i="4"/>
  <c r="N17" i="4"/>
  <c r="O17" i="4"/>
  <c r="N8" i="4"/>
  <c r="O8" i="4"/>
  <c r="N22" i="4"/>
  <c r="O22" i="4"/>
  <c r="N7" i="4"/>
  <c r="O7" i="4"/>
  <c r="N19" i="4"/>
  <c r="P19" i="4" s="1"/>
  <c r="N11" i="4"/>
  <c r="P11" i="4" s="1"/>
  <c r="N14" i="4"/>
  <c r="P14" i="4" s="1"/>
  <c r="O16" i="4"/>
  <c r="N16" i="4"/>
  <c r="G6" i="3"/>
  <c r="H5" i="3"/>
  <c r="C6" i="3" s="1"/>
  <c r="L5" i="3"/>
  <c r="D5" i="3"/>
  <c r="S4" i="3"/>
  <c r="P10" i="4" l="1"/>
  <c r="M5" i="3"/>
  <c r="E23" i="5"/>
  <c r="B23" i="2"/>
  <c r="D23" i="5"/>
  <c r="P12" i="4"/>
  <c r="P16" i="4"/>
  <c r="P22" i="4"/>
  <c r="P7" i="4"/>
  <c r="Z4" i="3"/>
  <c r="V4" i="3"/>
  <c r="H6" i="3"/>
  <c r="C7" i="3" s="1"/>
  <c r="G7" i="3"/>
  <c r="P8" i="4"/>
  <c r="P17" i="4"/>
  <c r="H7" i="3" l="1"/>
  <c r="G8" i="3"/>
  <c r="E5" i="3"/>
  <c r="I5" i="3" s="1"/>
  <c r="T5" i="3" l="1"/>
  <c r="N5" i="3"/>
  <c r="O5" i="3" s="1"/>
  <c r="P5" i="3" s="1"/>
  <c r="Q5" i="3" s="1"/>
  <c r="G9" i="3"/>
  <c r="H8" i="3"/>
  <c r="D6" i="3" l="1"/>
  <c r="R6" i="3"/>
  <c r="L6" i="3"/>
  <c r="S5" i="3"/>
  <c r="J6" i="3"/>
  <c r="G10" i="3"/>
  <c r="H9" i="3"/>
  <c r="M6" i="3" l="1"/>
  <c r="H10" i="3"/>
  <c r="G11" i="3"/>
  <c r="U5" i="3"/>
  <c r="V5" i="3"/>
  <c r="E6" i="3" l="1"/>
  <c r="I6" i="3" s="1"/>
  <c r="W5" i="3"/>
  <c r="H11" i="3"/>
  <c r="G12" i="3"/>
  <c r="G13" i="3" l="1"/>
  <c r="H12" i="3"/>
  <c r="AB5" i="3"/>
  <c r="AA5" i="3"/>
  <c r="Z5" i="3"/>
  <c r="Y5" i="3"/>
  <c r="N6" i="3"/>
  <c r="O6" i="3" s="1"/>
  <c r="P6" i="3" s="1"/>
  <c r="Q6" i="3" s="1"/>
  <c r="T6" i="3"/>
  <c r="D7" i="3" l="1"/>
  <c r="C8" i="3" s="1"/>
  <c r="C9" i="3" s="1"/>
  <c r="C10" i="3" s="1"/>
  <c r="C11" i="3" s="1"/>
  <c r="S6" i="3"/>
  <c r="L7" i="3"/>
  <c r="R7" i="3"/>
  <c r="J7" i="3"/>
  <c r="G14" i="3"/>
  <c r="H13" i="3"/>
  <c r="M7" i="3" l="1"/>
  <c r="U6" i="3"/>
  <c r="V6" i="3"/>
  <c r="H14" i="3"/>
  <c r="G15" i="3"/>
  <c r="H15" i="3" l="1"/>
  <c r="G16" i="3"/>
  <c r="E7" i="3"/>
  <c r="I7" i="3" s="1"/>
  <c r="W6" i="3"/>
  <c r="T7" i="3" l="1"/>
  <c r="N7" i="3"/>
  <c r="O7" i="3" s="1"/>
  <c r="P7" i="3" s="1"/>
  <c r="Q7" i="3" s="1"/>
  <c r="AB6" i="3"/>
  <c r="AA6" i="3"/>
  <c r="Z6" i="3"/>
  <c r="Y6" i="3"/>
  <c r="H16" i="3"/>
  <c r="G17" i="3"/>
  <c r="H17" i="3" l="1"/>
  <c r="G18" i="3"/>
  <c r="D8" i="3"/>
  <c r="S7" i="3"/>
  <c r="L8" i="3"/>
  <c r="R8" i="3"/>
  <c r="J8" i="3"/>
  <c r="M8" i="3" l="1"/>
  <c r="U7" i="3"/>
  <c r="V7" i="3"/>
  <c r="H18" i="3"/>
  <c r="G19" i="3"/>
  <c r="E8" i="3" l="1"/>
  <c r="I8" i="3" s="1"/>
  <c r="H19" i="3"/>
  <c r="G20" i="3"/>
  <c r="W7" i="3"/>
  <c r="AA7" i="3" l="1"/>
  <c r="AB7" i="3"/>
  <c r="Z7" i="3"/>
  <c r="Y7" i="3"/>
  <c r="G21" i="3"/>
  <c r="H20" i="3"/>
  <c r="T8" i="3"/>
  <c r="N8" i="3"/>
  <c r="O8" i="3" s="1"/>
  <c r="P8" i="3" s="1"/>
  <c r="Q8" i="3" s="1"/>
  <c r="D9" i="3" l="1"/>
  <c r="J9" i="3"/>
  <c r="S8" i="3"/>
  <c r="L9" i="3"/>
  <c r="R9" i="3"/>
  <c r="H21" i="3"/>
  <c r="G22" i="3"/>
  <c r="U8" i="3" l="1"/>
  <c r="V8" i="3"/>
  <c r="H22" i="3"/>
  <c r="G23" i="3"/>
  <c r="M9" i="3"/>
  <c r="W8" i="3" l="1"/>
  <c r="Y8" i="3" s="1"/>
  <c r="H23" i="3"/>
  <c r="G24" i="3"/>
  <c r="E9" i="3"/>
  <c r="I9" i="3" s="1"/>
  <c r="Z8" i="3" l="1"/>
  <c r="AA8" i="3"/>
  <c r="AB8" i="3"/>
  <c r="T9" i="3"/>
  <c r="N9" i="3"/>
  <c r="O9" i="3" s="1"/>
  <c r="P9" i="3" s="1"/>
  <c r="Q9" i="3" s="1"/>
  <c r="G25" i="3"/>
  <c r="H24" i="3"/>
  <c r="G26" i="3" l="1"/>
  <c r="H25" i="3"/>
  <c r="D10" i="3"/>
  <c r="L10" i="3"/>
  <c r="S9" i="3"/>
  <c r="R10" i="3"/>
  <c r="J10" i="3"/>
  <c r="M10" i="3" l="1"/>
  <c r="U9" i="3"/>
  <c r="V9" i="3"/>
  <c r="H26" i="3"/>
  <c r="G27" i="3"/>
  <c r="W9" i="3" l="1"/>
  <c r="Z9" i="3" s="1"/>
  <c r="G28" i="3"/>
  <c r="H27" i="3"/>
  <c r="E10" i="3"/>
  <c r="I10" i="3" s="1"/>
  <c r="AA9" i="3" l="1"/>
  <c r="AB9" i="3"/>
  <c r="Y9" i="3"/>
  <c r="T10" i="3"/>
  <c r="N10" i="3"/>
  <c r="O10" i="3" s="1"/>
  <c r="P10" i="3" s="1"/>
  <c r="Q10" i="3" s="1"/>
  <c r="H28" i="3"/>
  <c r="G29" i="3"/>
  <c r="H29" i="3" l="1"/>
  <c r="G30" i="3"/>
  <c r="S10" i="3"/>
  <c r="D11" i="3"/>
  <c r="C12" i="3" s="1"/>
  <c r="C13" i="3" s="1"/>
  <c r="C14" i="3" s="1"/>
  <c r="C15" i="3" s="1"/>
  <c r="R11" i="3"/>
  <c r="L11" i="3"/>
  <c r="J11" i="3"/>
  <c r="M11" i="3" l="1"/>
  <c r="U10" i="3"/>
  <c r="V10" i="3"/>
  <c r="H30" i="3"/>
  <c r="G31" i="3"/>
  <c r="G32" i="3" l="1"/>
  <c r="H31" i="3"/>
  <c r="E11" i="3"/>
  <c r="I11" i="3" s="1"/>
  <c r="W10" i="3"/>
  <c r="AA10" i="3" l="1"/>
  <c r="AB10" i="3"/>
  <c r="Z10" i="3"/>
  <c r="Y10" i="3"/>
  <c r="N11" i="3"/>
  <c r="O11" i="3" s="1"/>
  <c r="P11" i="3" s="1"/>
  <c r="Q11" i="3" s="1"/>
  <c r="T11" i="3"/>
  <c r="G33" i="3"/>
  <c r="H32" i="3"/>
  <c r="L12" i="3" l="1"/>
  <c r="D12" i="3"/>
  <c r="S11" i="3"/>
  <c r="R12" i="3"/>
  <c r="J12" i="3"/>
  <c r="H33" i="3"/>
  <c r="G34" i="3"/>
  <c r="M12" i="3" l="1"/>
  <c r="U11" i="3"/>
  <c r="V11" i="3"/>
  <c r="H34" i="3"/>
  <c r="G35" i="3"/>
  <c r="G36" i="3" l="1"/>
  <c r="H35" i="3"/>
  <c r="E12" i="3"/>
  <c r="I12" i="3" s="1"/>
  <c r="W11" i="3"/>
  <c r="T12" i="3" l="1"/>
  <c r="N12" i="3"/>
  <c r="O12" i="3" s="1"/>
  <c r="P12" i="3" s="1"/>
  <c r="Q12" i="3" s="1"/>
  <c r="AB11" i="3"/>
  <c r="Z11" i="3"/>
  <c r="AA11" i="3"/>
  <c r="Y11" i="3"/>
  <c r="G37" i="3"/>
  <c r="H36" i="3"/>
  <c r="H37" i="3" l="1"/>
  <c r="G38" i="3"/>
  <c r="D13" i="3"/>
  <c r="S12" i="3"/>
  <c r="L13" i="3"/>
  <c r="R13" i="3"/>
  <c r="J13" i="3"/>
  <c r="M13" i="3" l="1"/>
  <c r="U12" i="3"/>
  <c r="V12" i="3"/>
  <c r="G39" i="3"/>
  <c r="H38" i="3"/>
  <c r="E13" i="3" l="1"/>
  <c r="I13" i="3" s="1"/>
  <c r="G40" i="3"/>
  <c r="H39" i="3"/>
  <c r="W12" i="3"/>
  <c r="AB12" i="3" l="1"/>
  <c r="Z12" i="3"/>
  <c r="Y12" i="3"/>
  <c r="AA12" i="3"/>
  <c r="H40" i="3"/>
  <c r="G41" i="3"/>
  <c r="T13" i="3"/>
  <c r="N13" i="3"/>
  <c r="O13" i="3" s="1"/>
  <c r="P13" i="3" s="1"/>
  <c r="Q13" i="3" s="1"/>
  <c r="D14" i="3" l="1"/>
  <c r="L14" i="3"/>
  <c r="S13" i="3"/>
  <c r="R14" i="3"/>
  <c r="J14" i="3"/>
  <c r="H41" i="3"/>
  <c r="G42" i="3"/>
  <c r="M14" i="3" l="1"/>
  <c r="G43" i="3"/>
  <c r="H42" i="3"/>
  <c r="U13" i="3"/>
  <c r="V13" i="3"/>
  <c r="E14" i="3" l="1"/>
  <c r="I14" i="3" s="1"/>
  <c r="W13" i="3"/>
  <c r="H43" i="3"/>
  <c r="G44" i="3"/>
  <c r="AB13" i="3" l="1"/>
  <c r="AA13" i="3"/>
  <c r="Z13" i="3"/>
  <c r="Y13" i="3"/>
  <c r="G45" i="3"/>
  <c r="H44" i="3"/>
  <c r="T14" i="3"/>
  <c r="N14" i="3"/>
  <c r="O14" i="3" s="1"/>
  <c r="P14" i="3" s="1"/>
  <c r="Q14" i="3" s="1"/>
  <c r="D15" i="3" l="1"/>
  <c r="C16" i="3" s="1"/>
  <c r="C17" i="3" s="1"/>
  <c r="C18" i="3" s="1"/>
  <c r="C19" i="3" s="1"/>
  <c r="L15" i="3"/>
  <c r="S14" i="3"/>
  <c r="R15" i="3"/>
  <c r="J15" i="3"/>
  <c r="H45" i="3"/>
  <c r="G46" i="3"/>
  <c r="M15" i="3" l="1"/>
  <c r="G47" i="3"/>
  <c r="H46" i="3"/>
  <c r="U14" i="3"/>
  <c r="V14" i="3"/>
  <c r="W14" i="3" l="1"/>
  <c r="AB14" i="3" s="1"/>
  <c r="E15" i="3"/>
  <c r="I15" i="3" s="1"/>
  <c r="G48" i="3"/>
  <c r="H47" i="3"/>
  <c r="Z14" i="3" l="1"/>
  <c r="Y14" i="3"/>
  <c r="AA14" i="3"/>
  <c r="H48" i="3"/>
  <c r="G49" i="3"/>
  <c r="N15" i="3"/>
  <c r="O15" i="3" s="1"/>
  <c r="P15" i="3" s="1"/>
  <c r="Q15" i="3" s="1"/>
  <c r="T15" i="3"/>
  <c r="R16" i="3" l="1"/>
  <c r="L16" i="3"/>
  <c r="D16" i="3"/>
  <c r="S15" i="3"/>
  <c r="J16" i="3"/>
  <c r="G50" i="3"/>
  <c r="H49" i="3"/>
  <c r="M16" i="3" l="1"/>
  <c r="H50" i="3"/>
  <c r="G51" i="3"/>
  <c r="U15" i="3"/>
  <c r="V15" i="3"/>
  <c r="E16" i="3" l="1"/>
  <c r="I16" i="3" s="1"/>
  <c r="W15" i="3"/>
  <c r="H51" i="3"/>
  <c r="G52" i="3"/>
  <c r="G53" i="3" l="1"/>
  <c r="H52" i="3"/>
  <c r="AA15" i="3"/>
  <c r="Y15" i="3"/>
  <c r="Z15" i="3"/>
  <c r="AB15" i="3"/>
  <c r="T16" i="3"/>
  <c r="N16" i="3"/>
  <c r="O16" i="3" s="1"/>
  <c r="P16" i="3" s="1"/>
  <c r="Q16" i="3" s="1"/>
  <c r="S16" i="3" l="1"/>
  <c r="L17" i="3"/>
  <c r="D17" i="3"/>
  <c r="R17" i="3"/>
  <c r="J17" i="3"/>
  <c r="G54" i="3"/>
  <c r="H53" i="3"/>
  <c r="M17" i="3" l="1"/>
  <c r="H54" i="3"/>
  <c r="G55" i="3"/>
  <c r="U16" i="3"/>
  <c r="V16" i="3"/>
  <c r="E17" i="3" l="1"/>
  <c r="I17" i="3" s="1"/>
  <c r="H55" i="3"/>
  <c r="G56" i="3"/>
  <c r="W16" i="3"/>
  <c r="AA16" i="3" l="1"/>
  <c r="Z16" i="3"/>
  <c r="Y16" i="3"/>
  <c r="AB16" i="3"/>
  <c r="H56" i="3"/>
  <c r="G57" i="3"/>
  <c r="T17" i="3"/>
  <c r="N17" i="3"/>
  <c r="O17" i="3" s="1"/>
  <c r="P17" i="3" s="1"/>
  <c r="Q17" i="3" s="1"/>
  <c r="S17" i="3" l="1"/>
  <c r="L18" i="3"/>
  <c r="D18" i="3"/>
  <c r="R18" i="3"/>
  <c r="J18" i="3"/>
  <c r="G58" i="3"/>
  <c r="H57" i="3"/>
  <c r="M18" i="3" l="1"/>
  <c r="H58" i="3"/>
  <c r="G59" i="3"/>
  <c r="U17" i="3"/>
  <c r="V17" i="3"/>
  <c r="E18" i="3" l="1"/>
  <c r="I18" i="3" s="1"/>
  <c r="W17" i="3"/>
  <c r="G60" i="3"/>
  <c r="H59" i="3"/>
  <c r="H60" i="3" l="1"/>
  <c r="G61" i="3"/>
  <c r="AB17" i="3"/>
  <c r="AA17" i="3"/>
  <c r="Z17" i="3"/>
  <c r="Y17" i="3"/>
  <c r="T18" i="3"/>
  <c r="N18" i="3"/>
  <c r="O18" i="3" s="1"/>
  <c r="P18" i="3" s="1"/>
  <c r="Q18" i="3" s="1"/>
  <c r="L19" i="3" l="1"/>
  <c r="R19" i="3"/>
  <c r="D19" i="3"/>
  <c r="C20" i="3" s="1"/>
  <c r="C21" i="3" s="1"/>
  <c r="C22" i="3" s="1"/>
  <c r="C23" i="3" s="1"/>
  <c r="S18" i="3"/>
  <c r="J19" i="3"/>
  <c r="G62" i="3"/>
  <c r="H61" i="3"/>
  <c r="M19" i="3" l="1"/>
  <c r="H62" i="3"/>
  <c r="G63" i="3"/>
  <c r="U18" i="3"/>
  <c r="V18" i="3"/>
  <c r="W18" i="3" l="1"/>
  <c r="H63" i="3"/>
  <c r="G64" i="3"/>
  <c r="E19" i="3"/>
  <c r="I19" i="3" s="1"/>
  <c r="N19" i="3" l="1"/>
  <c r="O19" i="3" s="1"/>
  <c r="P19" i="3" s="1"/>
  <c r="Q19" i="3" s="1"/>
  <c r="T19" i="3"/>
  <c r="G65" i="3"/>
  <c r="H64" i="3"/>
  <c r="AB18" i="3"/>
  <c r="AA18" i="3"/>
  <c r="Y18" i="3"/>
  <c r="Z18" i="3"/>
  <c r="H65" i="3" l="1"/>
  <c r="G66" i="3"/>
  <c r="D20" i="3"/>
  <c r="S19" i="3"/>
  <c r="R20" i="3"/>
  <c r="L20" i="3"/>
  <c r="J20" i="3"/>
  <c r="M20" i="3" l="1"/>
  <c r="H66" i="3"/>
  <c r="G67" i="3"/>
  <c r="U19" i="3"/>
  <c r="V19" i="3"/>
  <c r="W19" i="3" l="1"/>
  <c r="G68" i="3"/>
  <c r="H67" i="3"/>
  <c r="E20" i="3"/>
  <c r="I20" i="3" s="1"/>
  <c r="H68" i="3" l="1"/>
  <c r="G69" i="3"/>
  <c r="T20" i="3"/>
  <c r="N20" i="3"/>
  <c r="O20" i="3" s="1"/>
  <c r="P20" i="3" s="1"/>
  <c r="Q20" i="3" s="1"/>
  <c r="Z19" i="3"/>
  <c r="Y19" i="3"/>
  <c r="AB19" i="3"/>
  <c r="AA19" i="3"/>
  <c r="D21" i="3" l="1"/>
  <c r="S20" i="3"/>
  <c r="R21" i="3"/>
  <c r="L21" i="3"/>
  <c r="J21" i="3"/>
  <c r="H69" i="3"/>
  <c r="G70" i="3"/>
  <c r="M21" i="3" l="1"/>
  <c r="H70" i="3"/>
  <c r="G71" i="3"/>
  <c r="U20" i="3"/>
  <c r="V20" i="3"/>
  <c r="E21" i="3" l="1"/>
  <c r="I21" i="3" s="1"/>
  <c r="W20" i="3"/>
  <c r="G72" i="3"/>
  <c r="H71" i="3"/>
  <c r="H72" i="3" l="1"/>
  <c r="G73" i="3"/>
  <c r="AA20" i="3"/>
  <c r="AB20" i="3"/>
  <c r="Z20" i="3"/>
  <c r="Y20" i="3"/>
  <c r="N21" i="3"/>
  <c r="O21" i="3" s="1"/>
  <c r="P21" i="3" s="1"/>
  <c r="Q21" i="3" s="1"/>
  <c r="T21" i="3"/>
  <c r="D22" i="3" l="1"/>
  <c r="L22" i="3"/>
  <c r="S21" i="3"/>
  <c r="J22" i="3"/>
  <c r="R22" i="3"/>
  <c r="G74" i="3"/>
  <c r="H73" i="3"/>
  <c r="M22" i="3" l="1"/>
  <c r="G75" i="3"/>
  <c r="H74" i="3"/>
  <c r="U21" i="3"/>
  <c r="V21" i="3"/>
  <c r="W21" i="3" l="1"/>
  <c r="AB21" i="3" s="1"/>
  <c r="E22" i="3"/>
  <c r="I22" i="3" s="1"/>
  <c r="H75" i="3"/>
  <c r="G76" i="3"/>
  <c r="Y21" i="3" l="1"/>
  <c r="AA21" i="3"/>
  <c r="Z21" i="3"/>
  <c r="G77" i="3"/>
  <c r="H76" i="3"/>
  <c r="N22" i="3"/>
  <c r="O22" i="3" s="1"/>
  <c r="P22" i="3" s="1"/>
  <c r="Q22" i="3" s="1"/>
  <c r="T22" i="3"/>
  <c r="L23" i="3" l="1"/>
  <c r="S22" i="3"/>
  <c r="D23" i="3"/>
  <c r="C24" i="3" s="1"/>
  <c r="C25" i="3" s="1"/>
  <c r="C26" i="3" s="1"/>
  <c r="C27" i="3" s="1"/>
  <c r="J23" i="3"/>
  <c r="R23" i="3"/>
  <c r="H77" i="3"/>
  <c r="G78" i="3"/>
  <c r="M23" i="3" l="1"/>
  <c r="H78" i="3"/>
  <c r="G79" i="3"/>
  <c r="U22" i="3"/>
  <c r="V22" i="3"/>
  <c r="E23" i="3" l="1"/>
  <c r="I23" i="3" s="1"/>
  <c r="W22" i="3"/>
  <c r="H79" i="3"/>
  <c r="G80" i="3"/>
  <c r="H80" i="3" l="1"/>
  <c r="G81" i="3"/>
  <c r="AB22" i="3"/>
  <c r="AA22" i="3"/>
  <c r="Z22" i="3"/>
  <c r="Y22" i="3"/>
  <c r="T23" i="3"/>
  <c r="N23" i="3"/>
  <c r="O23" i="3" s="1"/>
  <c r="P23" i="3" s="1"/>
  <c r="Q23" i="3" s="1"/>
  <c r="H81" i="3" l="1"/>
  <c r="G82" i="3"/>
  <c r="S23" i="3"/>
  <c r="D24" i="3"/>
  <c r="L24" i="3"/>
  <c r="J24" i="3"/>
  <c r="R24" i="3"/>
  <c r="M24" i="3" l="1"/>
  <c r="G83" i="3"/>
  <c r="H82" i="3"/>
  <c r="U23" i="3"/>
  <c r="V23" i="3"/>
  <c r="E24" i="3" l="1"/>
  <c r="I24" i="3" s="1"/>
  <c r="W23" i="3"/>
  <c r="H83" i="3"/>
  <c r="G84" i="3"/>
  <c r="Y23" i="3" l="1"/>
  <c r="AA23" i="3"/>
  <c r="Z23" i="3"/>
  <c r="AB23" i="3"/>
  <c r="G85" i="3"/>
  <c r="H84" i="3"/>
  <c r="T24" i="3"/>
  <c r="N24" i="3"/>
  <c r="O24" i="3" s="1"/>
  <c r="P24" i="3" s="1"/>
  <c r="Q24" i="3" s="1"/>
  <c r="S24" i="3" l="1"/>
  <c r="L25" i="3"/>
  <c r="D25" i="3"/>
  <c r="J25" i="3"/>
  <c r="R25" i="3"/>
  <c r="G86" i="3"/>
  <c r="H85" i="3"/>
  <c r="M25" i="3" l="1"/>
  <c r="H86" i="3"/>
  <c r="G87" i="3"/>
  <c r="U24" i="3"/>
  <c r="V24" i="3"/>
  <c r="E25" i="3" l="1"/>
  <c r="I25" i="3" s="1"/>
  <c r="W24" i="3"/>
  <c r="H87" i="3"/>
  <c r="G88" i="3"/>
  <c r="T25" i="3" l="1"/>
  <c r="N25" i="3"/>
  <c r="O25" i="3" s="1"/>
  <c r="P25" i="3" s="1"/>
  <c r="Q25" i="3" s="1"/>
  <c r="G89" i="3"/>
  <c r="H88" i="3"/>
  <c r="AA24" i="3"/>
  <c r="AB24" i="3"/>
  <c r="Z24" i="3"/>
  <c r="Y24" i="3"/>
  <c r="G90" i="3" l="1"/>
  <c r="H89" i="3"/>
  <c r="L26" i="3"/>
  <c r="R26" i="3"/>
  <c r="D26" i="3"/>
  <c r="S25" i="3"/>
  <c r="J26" i="3"/>
  <c r="M26" i="3" s="1"/>
  <c r="U25" i="3" l="1"/>
  <c r="V25" i="3"/>
  <c r="G91" i="3"/>
  <c r="H90" i="3"/>
  <c r="E26" i="3" l="1"/>
  <c r="I26" i="3" s="1"/>
  <c r="G92" i="3"/>
  <c r="H91" i="3"/>
  <c r="W25" i="3"/>
  <c r="Y25" i="3" l="1"/>
  <c r="AB25" i="3"/>
  <c r="Z25" i="3"/>
  <c r="AA25" i="3"/>
  <c r="G93" i="3"/>
  <c r="H92" i="3"/>
  <c r="N26" i="3"/>
  <c r="O26" i="3" s="1"/>
  <c r="P26" i="3" s="1"/>
  <c r="Q26" i="3" s="1"/>
  <c r="T26" i="3"/>
  <c r="L27" i="3" l="1"/>
  <c r="S26" i="3"/>
  <c r="D27" i="3"/>
  <c r="C28" i="3" s="1"/>
  <c r="C29" i="3" s="1"/>
  <c r="C30" i="3" s="1"/>
  <c r="C31" i="3" s="1"/>
  <c r="R27" i="3"/>
  <c r="J27" i="3"/>
  <c r="G94" i="3"/>
  <c r="H93" i="3"/>
  <c r="M27" i="3" l="1"/>
  <c r="H94" i="3"/>
  <c r="G95" i="3"/>
  <c r="U26" i="3"/>
  <c r="V26" i="3"/>
  <c r="E27" i="3" l="1"/>
  <c r="I27" i="3" s="1"/>
  <c r="W26" i="3"/>
  <c r="H95" i="3"/>
  <c r="G96" i="3"/>
  <c r="G97" i="3" l="1"/>
  <c r="H96" i="3"/>
  <c r="Z26" i="3"/>
  <c r="Y26" i="3"/>
  <c r="AB26" i="3"/>
  <c r="AA26" i="3"/>
  <c r="T27" i="3"/>
  <c r="N27" i="3"/>
  <c r="O27" i="3" s="1"/>
  <c r="P27" i="3" s="1"/>
  <c r="Q27" i="3" s="1"/>
  <c r="S27" i="3" l="1"/>
  <c r="L28" i="3"/>
  <c r="D28" i="3"/>
  <c r="R28" i="3"/>
  <c r="J28" i="3"/>
  <c r="H97" i="3"/>
  <c r="G98" i="3"/>
  <c r="M28" i="3" l="1"/>
  <c r="G99" i="3"/>
  <c r="H98" i="3"/>
  <c r="U27" i="3"/>
  <c r="V27" i="3"/>
  <c r="W27" i="3" l="1"/>
  <c r="E28" i="3"/>
  <c r="I28" i="3" s="1"/>
  <c r="G100" i="3"/>
  <c r="H99" i="3"/>
  <c r="G101" i="3" l="1"/>
  <c r="H100" i="3"/>
  <c r="T28" i="3"/>
  <c r="N28" i="3"/>
  <c r="O28" i="3" s="1"/>
  <c r="P28" i="3" s="1"/>
  <c r="Q28" i="3" s="1"/>
  <c r="AA27" i="3"/>
  <c r="Z27" i="3"/>
  <c r="Y27" i="3"/>
  <c r="AB27" i="3"/>
  <c r="D29" i="3" l="1"/>
  <c r="L29" i="3"/>
  <c r="S28" i="3"/>
  <c r="J29" i="3"/>
  <c r="R29" i="3"/>
  <c r="H101" i="3"/>
  <c r="G102" i="3"/>
  <c r="M29" i="3" l="1"/>
  <c r="H102" i="3"/>
  <c r="G103" i="3"/>
  <c r="U28" i="3"/>
  <c r="V28" i="3"/>
  <c r="E29" i="3" l="1"/>
  <c r="I29" i="3" s="1"/>
  <c r="W28" i="3"/>
  <c r="H103" i="3"/>
  <c r="G104" i="3"/>
  <c r="G105" i="3" l="1"/>
  <c r="H104" i="3"/>
  <c r="AB28" i="3"/>
  <c r="AA28" i="3"/>
  <c r="Z28" i="3"/>
  <c r="Y28" i="3"/>
  <c r="N29" i="3"/>
  <c r="O29" i="3" s="1"/>
  <c r="P29" i="3" s="1"/>
  <c r="Q29" i="3" s="1"/>
  <c r="T29" i="3"/>
  <c r="L30" i="3" l="1"/>
  <c r="D30" i="3"/>
  <c r="R30" i="3"/>
  <c r="S29" i="3"/>
  <c r="J30" i="3"/>
  <c r="H105" i="3"/>
  <c r="G106" i="3"/>
  <c r="M30" i="3" l="1"/>
  <c r="G107" i="3"/>
  <c r="H106" i="3"/>
  <c r="U29" i="3"/>
  <c r="V29" i="3"/>
  <c r="E30" i="3" l="1"/>
  <c r="I30" i="3" s="1"/>
  <c r="W29" i="3"/>
  <c r="G108" i="3"/>
  <c r="H107" i="3"/>
  <c r="H108" i="3" l="1"/>
  <c r="G109" i="3"/>
  <c r="AB29" i="3"/>
  <c r="AA29" i="3"/>
  <c r="Z29" i="3"/>
  <c r="Y29" i="3"/>
  <c r="T30" i="3"/>
  <c r="N30" i="3"/>
  <c r="O30" i="3" s="1"/>
  <c r="P30" i="3" s="1"/>
  <c r="Q30" i="3" s="1"/>
  <c r="H109" i="3" l="1"/>
  <c r="G110" i="3"/>
  <c r="L31" i="3"/>
  <c r="D31" i="3"/>
  <c r="C32" i="3" s="1"/>
  <c r="C33" i="3" s="1"/>
  <c r="C34" i="3" s="1"/>
  <c r="C35" i="3" s="1"/>
  <c r="S30" i="3"/>
  <c r="R31" i="3"/>
  <c r="J31" i="3"/>
  <c r="M31" i="3" s="1"/>
  <c r="U30" i="3" l="1"/>
  <c r="V30" i="3"/>
  <c r="H110" i="3"/>
  <c r="G111" i="3"/>
  <c r="E31" i="3" l="1"/>
  <c r="I31" i="3" s="1"/>
  <c r="G112" i="3"/>
  <c r="H111" i="3"/>
  <c r="W30" i="3"/>
  <c r="Z30" i="3" l="1"/>
  <c r="Y30" i="3"/>
  <c r="AB30" i="3"/>
  <c r="AA30" i="3"/>
  <c r="G113" i="3"/>
  <c r="H112" i="3"/>
  <c r="T31" i="3"/>
  <c r="N31" i="3"/>
  <c r="O31" i="3" s="1"/>
  <c r="P31" i="3" s="1"/>
  <c r="Q31" i="3" s="1"/>
  <c r="L32" i="3" l="1"/>
  <c r="S31" i="3"/>
  <c r="D32" i="3"/>
  <c r="J32" i="3"/>
  <c r="R32" i="3"/>
  <c r="H113" i="3"/>
  <c r="G114" i="3"/>
  <c r="M32" i="3" l="1"/>
  <c r="H114" i="3"/>
  <c r="G115" i="3"/>
  <c r="U31" i="3"/>
  <c r="V31" i="3"/>
  <c r="W31" i="3" l="1"/>
  <c r="AA31" i="3" s="1"/>
  <c r="E32" i="3"/>
  <c r="I32" i="3" s="1"/>
  <c r="G116" i="3"/>
  <c r="H115" i="3"/>
  <c r="Y31" i="3" l="1"/>
  <c r="Z31" i="3"/>
  <c r="AB31" i="3"/>
  <c r="G117" i="3"/>
  <c r="H116" i="3"/>
  <c r="T32" i="3"/>
  <c r="N32" i="3"/>
  <c r="O32" i="3" s="1"/>
  <c r="P32" i="3" s="1"/>
  <c r="Q32" i="3" s="1"/>
  <c r="S32" i="3" l="1"/>
  <c r="L33" i="3"/>
  <c r="D33" i="3"/>
  <c r="R33" i="3"/>
  <c r="J33" i="3"/>
  <c r="H117" i="3"/>
  <c r="G118" i="3"/>
  <c r="M33" i="3" l="1"/>
  <c r="H118" i="3"/>
  <c r="G119" i="3"/>
  <c r="U32" i="3"/>
  <c r="V32" i="3"/>
  <c r="E33" i="3" l="1"/>
  <c r="I33" i="3" s="1"/>
  <c r="W32" i="3"/>
  <c r="H119" i="3"/>
  <c r="G120" i="3"/>
  <c r="N33" i="3" l="1"/>
  <c r="O33" i="3" s="1"/>
  <c r="P33" i="3" s="1"/>
  <c r="Q33" i="3" s="1"/>
  <c r="T33" i="3"/>
  <c r="H120" i="3"/>
  <c r="G121" i="3"/>
  <c r="Y32" i="3"/>
  <c r="AB32" i="3"/>
  <c r="Z32" i="3"/>
  <c r="AA32" i="3"/>
  <c r="G122" i="3" l="1"/>
  <c r="H121" i="3"/>
  <c r="L34" i="3"/>
  <c r="R34" i="3"/>
  <c r="D34" i="3"/>
  <c r="S33" i="3"/>
  <c r="J34" i="3"/>
  <c r="M34" i="3" s="1"/>
  <c r="U33" i="3" l="1"/>
  <c r="V33" i="3"/>
  <c r="G123" i="3"/>
  <c r="H122" i="3"/>
  <c r="H123" i="3" l="1"/>
  <c r="G124" i="3"/>
  <c r="E34" i="3"/>
  <c r="I34" i="3" s="1"/>
  <c r="W33" i="3"/>
  <c r="Z33" i="3" l="1"/>
  <c r="Y33" i="3"/>
  <c r="AB33" i="3"/>
  <c r="AA33" i="3"/>
  <c r="T34" i="3"/>
  <c r="N34" i="3"/>
  <c r="O34" i="3" s="1"/>
  <c r="P34" i="3" s="1"/>
  <c r="Q34" i="3" s="1"/>
  <c r="G125" i="3"/>
  <c r="H124" i="3"/>
  <c r="H125" i="3" l="1"/>
  <c r="G126" i="3"/>
  <c r="L35" i="3"/>
  <c r="S34" i="3"/>
  <c r="D35" i="3"/>
  <c r="C36" i="3" s="1"/>
  <c r="C37" i="3" s="1"/>
  <c r="C38" i="3" s="1"/>
  <c r="C39" i="3" s="1"/>
  <c r="R35" i="3"/>
  <c r="J35" i="3"/>
  <c r="M35" i="3" s="1"/>
  <c r="U34" i="3" l="1"/>
  <c r="V34" i="3"/>
  <c r="H126" i="3"/>
  <c r="G127" i="3"/>
  <c r="H127" i="3" l="1"/>
  <c r="G128" i="3"/>
  <c r="E35" i="3"/>
  <c r="I35" i="3" s="1"/>
  <c r="W34" i="3"/>
  <c r="AA34" i="3" l="1"/>
  <c r="Z34" i="3"/>
  <c r="Y34" i="3"/>
  <c r="AB34" i="3"/>
  <c r="T35" i="3"/>
  <c r="N35" i="3"/>
  <c r="O35" i="3" s="1"/>
  <c r="P35" i="3" s="1"/>
  <c r="Q35" i="3" s="1"/>
  <c r="G129" i="3"/>
  <c r="H128" i="3"/>
  <c r="G130" i="3" l="1"/>
  <c r="H129" i="3"/>
  <c r="L36" i="3"/>
  <c r="S35" i="3"/>
  <c r="R36" i="3"/>
  <c r="J36" i="3"/>
  <c r="M36" i="3" s="1"/>
  <c r="D36" i="3"/>
  <c r="U35" i="3" l="1"/>
  <c r="V35" i="3"/>
  <c r="H130" i="3"/>
  <c r="G131" i="3"/>
  <c r="H131" i="3" l="1"/>
  <c r="G132" i="3"/>
  <c r="E36" i="3"/>
  <c r="I36" i="3" s="1"/>
  <c r="W35" i="3"/>
  <c r="AB35" i="3" l="1"/>
  <c r="AA35" i="3"/>
  <c r="Y35" i="3"/>
  <c r="Z35" i="3"/>
  <c r="N36" i="3"/>
  <c r="O36" i="3" s="1"/>
  <c r="P36" i="3" s="1"/>
  <c r="Q36" i="3" s="1"/>
  <c r="T36" i="3"/>
  <c r="G133" i="3"/>
  <c r="H132" i="3"/>
  <c r="D37" i="3" l="1"/>
  <c r="L37" i="3"/>
  <c r="R37" i="3"/>
  <c r="S36" i="3"/>
  <c r="J37" i="3"/>
  <c r="G134" i="3"/>
  <c r="H133" i="3"/>
  <c r="M37" i="3" l="1"/>
  <c r="U36" i="3"/>
  <c r="V36" i="3"/>
  <c r="G135" i="3"/>
  <c r="H134" i="3"/>
  <c r="W36" i="3" l="1"/>
  <c r="E37" i="3"/>
  <c r="I37" i="3" s="1"/>
  <c r="H135" i="3"/>
  <c r="G136" i="3"/>
  <c r="AB36" i="3" l="1"/>
  <c r="AA36" i="3"/>
  <c r="Y36" i="3"/>
  <c r="Z36" i="3"/>
  <c r="N37" i="3"/>
  <c r="O37" i="3" s="1"/>
  <c r="P37" i="3" s="1"/>
  <c r="Q37" i="3" s="1"/>
  <c r="T37" i="3"/>
  <c r="G137" i="3"/>
  <c r="H136" i="3"/>
  <c r="R38" i="3" l="1"/>
  <c r="L38" i="3"/>
  <c r="D38" i="3"/>
  <c r="S37" i="3"/>
  <c r="J38" i="3"/>
  <c r="G138" i="3"/>
  <c r="H137" i="3"/>
  <c r="M38" i="3" l="1"/>
  <c r="U37" i="3"/>
  <c r="V37" i="3"/>
  <c r="G139" i="3"/>
  <c r="H138" i="3"/>
  <c r="E38" i="3" l="1"/>
  <c r="I38" i="3" s="1"/>
  <c r="W37" i="3"/>
  <c r="G140" i="3"/>
  <c r="H139" i="3"/>
  <c r="N38" i="3" l="1"/>
  <c r="O38" i="3" s="1"/>
  <c r="P38" i="3" s="1"/>
  <c r="Q38" i="3" s="1"/>
  <c r="T38" i="3"/>
  <c r="Z37" i="3"/>
  <c r="AB37" i="3"/>
  <c r="AA37" i="3"/>
  <c r="Y37" i="3"/>
  <c r="G141" i="3"/>
  <c r="H140" i="3"/>
  <c r="S38" i="3" l="1"/>
  <c r="L39" i="3"/>
  <c r="D39" i="3"/>
  <c r="C40" i="3" s="1"/>
  <c r="C41" i="3" s="1"/>
  <c r="C42" i="3" s="1"/>
  <c r="C43" i="3" s="1"/>
  <c r="R39" i="3"/>
  <c r="J39" i="3"/>
  <c r="M39" i="3" s="1"/>
  <c r="G142" i="3"/>
  <c r="H141" i="3"/>
  <c r="U38" i="3" l="1"/>
  <c r="V38" i="3"/>
  <c r="H142" i="3"/>
  <c r="G143" i="3"/>
  <c r="E39" i="3" l="1"/>
  <c r="I39" i="3" s="1"/>
  <c r="W38" i="3"/>
  <c r="G144" i="3"/>
  <c r="H143" i="3"/>
  <c r="T39" i="3" l="1"/>
  <c r="N39" i="3"/>
  <c r="O39" i="3" s="1"/>
  <c r="P39" i="3" s="1"/>
  <c r="Q39" i="3" s="1"/>
  <c r="Y38" i="3"/>
  <c r="Z38" i="3"/>
  <c r="AA38" i="3"/>
  <c r="AB38" i="3"/>
  <c r="G145" i="3"/>
  <c r="H144" i="3"/>
  <c r="S39" i="3" l="1"/>
  <c r="R40" i="3"/>
  <c r="L40" i="3"/>
  <c r="D40" i="3"/>
  <c r="J40" i="3"/>
  <c r="H145" i="3"/>
  <c r="G146" i="3"/>
  <c r="M40" i="3" l="1"/>
  <c r="U39" i="3"/>
  <c r="V39" i="3"/>
  <c r="H146" i="3"/>
  <c r="G147" i="3"/>
  <c r="E40" i="3" l="1"/>
  <c r="I40" i="3" s="1"/>
  <c r="W39" i="3"/>
  <c r="G148" i="3"/>
  <c r="H147" i="3"/>
  <c r="N40" i="3" l="1"/>
  <c r="O40" i="3" s="1"/>
  <c r="P40" i="3" s="1"/>
  <c r="Q40" i="3" s="1"/>
  <c r="T40" i="3"/>
  <c r="AB39" i="3"/>
  <c r="AA39" i="3"/>
  <c r="Z39" i="3"/>
  <c r="Y39" i="3"/>
  <c r="G149" i="3"/>
  <c r="H148" i="3"/>
  <c r="L41" i="3" l="1"/>
  <c r="S40" i="3"/>
  <c r="D41" i="3"/>
  <c r="R41" i="3"/>
  <c r="J41" i="3"/>
  <c r="M41" i="3" s="1"/>
  <c r="H149" i="3"/>
  <c r="G150" i="3"/>
  <c r="U40" i="3" l="1"/>
  <c r="V40" i="3"/>
  <c r="H150" i="3"/>
  <c r="G151" i="3"/>
  <c r="E41" i="3" l="1"/>
  <c r="I41" i="3" s="1"/>
  <c r="W40" i="3"/>
  <c r="G152" i="3"/>
  <c r="H151" i="3"/>
  <c r="Z40" i="3" l="1"/>
  <c r="Y40" i="3"/>
  <c r="AA40" i="3"/>
  <c r="AB40" i="3"/>
  <c r="N41" i="3"/>
  <c r="O41" i="3" s="1"/>
  <c r="P41" i="3" s="1"/>
  <c r="Q41" i="3" s="1"/>
  <c r="T41" i="3"/>
  <c r="H152" i="3"/>
  <c r="G153" i="3"/>
  <c r="D42" i="3" l="1"/>
  <c r="S41" i="3"/>
  <c r="L42" i="3"/>
  <c r="R42" i="3"/>
  <c r="J42" i="3"/>
  <c r="M42" i="3" s="1"/>
  <c r="H153" i="3"/>
  <c r="G154" i="3"/>
  <c r="U41" i="3" l="1"/>
  <c r="V41" i="3"/>
  <c r="G155" i="3"/>
  <c r="H154" i="3"/>
  <c r="E42" i="3" l="1"/>
  <c r="I42" i="3" s="1"/>
  <c r="W41" i="3"/>
  <c r="G156" i="3"/>
  <c r="H155" i="3"/>
  <c r="Y41" i="3" l="1"/>
  <c r="AB41" i="3"/>
  <c r="Z41" i="3"/>
  <c r="AA41" i="3"/>
  <c r="T42" i="3"/>
  <c r="N42" i="3"/>
  <c r="O42" i="3" s="1"/>
  <c r="P42" i="3" s="1"/>
  <c r="Q42" i="3" s="1"/>
  <c r="G157" i="3"/>
  <c r="H156" i="3"/>
  <c r="S42" i="3" l="1"/>
  <c r="R43" i="3"/>
  <c r="D43" i="3"/>
  <c r="C44" i="3" s="1"/>
  <c r="C45" i="3" s="1"/>
  <c r="C46" i="3" s="1"/>
  <c r="C47" i="3" s="1"/>
  <c r="L43" i="3"/>
  <c r="J43" i="3"/>
  <c r="G158" i="3"/>
  <c r="H157" i="3"/>
  <c r="M43" i="3" l="1"/>
  <c r="U42" i="3"/>
  <c r="V42" i="3"/>
  <c r="H158" i="3"/>
  <c r="G159" i="3"/>
  <c r="E43" i="3" l="1"/>
  <c r="I43" i="3" s="1"/>
  <c r="W42" i="3"/>
  <c r="G160" i="3"/>
  <c r="H159" i="3"/>
  <c r="T43" i="3" l="1"/>
  <c r="N43" i="3"/>
  <c r="O43" i="3" s="1"/>
  <c r="P43" i="3" s="1"/>
  <c r="Q43" i="3" s="1"/>
  <c r="Y42" i="3"/>
  <c r="AA42" i="3"/>
  <c r="AB42" i="3"/>
  <c r="Z42" i="3"/>
  <c r="G161" i="3"/>
  <c r="H160" i="3"/>
  <c r="D44" i="3" l="1"/>
  <c r="L44" i="3"/>
  <c r="S43" i="3"/>
  <c r="J44" i="3"/>
  <c r="R44" i="3"/>
  <c r="G162" i="3"/>
  <c r="H161" i="3"/>
  <c r="M44" i="3" l="1"/>
  <c r="U43" i="3"/>
  <c r="V43" i="3"/>
  <c r="G163" i="3"/>
  <c r="H162" i="3"/>
  <c r="E44" i="3" l="1"/>
  <c r="I44" i="3" s="1"/>
  <c r="W43" i="3"/>
  <c r="H163" i="3"/>
  <c r="G164" i="3"/>
  <c r="N44" i="3" l="1"/>
  <c r="O44" i="3" s="1"/>
  <c r="P44" i="3" s="1"/>
  <c r="Q44" i="3" s="1"/>
  <c r="T44" i="3"/>
  <c r="AB43" i="3"/>
  <c r="AA43" i="3"/>
  <c r="Z43" i="3"/>
  <c r="Y43" i="3"/>
  <c r="G165" i="3"/>
  <c r="H164" i="3"/>
  <c r="L45" i="3" l="1"/>
  <c r="R45" i="3"/>
  <c r="S44" i="3"/>
  <c r="D45" i="3"/>
  <c r="J45" i="3"/>
  <c r="G166" i="3"/>
  <c r="H165" i="3"/>
  <c r="M45" i="3" l="1"/>
  <c r="U44" i="3"/>
  <c r="V44" i="3"/>
  <c r="G167" i="3"/>
  <c r="H166" i="3"/>
  <c r="E45" i="3" l="1"/>
  <c r="I45" i="3" s="1"/>
  <c r="W44" i="3"/>
  <c r="H167" i="3"/>
  <c r="G168" i="3"/>
  <c r="N45" i="3" l="1"/>
  <c r="O45" i="3" s="1"/>
  <c r="P45" i="3" s="1"/>
  <c r="Q45" i="3" s="1"/>
  <c r="T45" i="3"/>
  <c r="AB44" i="3"/>
  <c r="AA44" i="3"/>
  <c r="Z44" i="3"/>
  <c r="Y44" i="3"/>
  <c r="H168" i="3"/>
  <c r="G169" i="3"/>
  <c r="D46" i="3" l="1"/>
  <c r="R46" i="3"/>
  <c r="S45" i="3"/>
  <c r="L46" i="3"/>
  <c r="J46" i="3"/>
  <c r="M46" i="3" s="1"/>
  <c r="G170" i="3"/>
  <c r="H169" i="3"/>
  <c r="U45" i="3" l="1"/>
  <c r="V45" i="3"/>
  <c r="G171" i="3"/>
  <c r="H170" i="3"/>
  <c r="E46" i="3" l="1"/>
  <c r="I46" i="3" s="1"/>
  <c r="W45" i="3"/>
  <c r="H171" i="3"/>
  <c r="G172" i="3"/>
  <c r="Y45" i="3" l="1"/>
  <c r="Z45" i="3"/>
  <c r="AB45" i="3"/>
  <c r="AA45" i="3"/>
  <c r="N46" i="3"/>
  <c r="O46" i="3" s="1"/>
  <c r="P46" i="3" s="1"/>
  <c r="Q46" i="3" s="1"/>
  <c r="T46" i="3"/>
  <c r="H172" i="3"/>
  <c r="G173" i="3"/>
  <c r="D47" i="3" l="1"/>
  <c r="C48" i="3" s="1"/>
  <c r="C49" i="3" s="1"/>
  <c r="C50" i="3" s="1"/>
  <c r="C51" i="3" s="1"/>
  <c r="J47" i="3"/>
  <c r="L47" i="3"/>
  <c r="S46" i="3"/>
  <c r="R47" i="3"/>
  <c r="G174" i="3"/>
  <c r="H173" i="3"/>
  <c r="M47" i="3" l="1"/>
  <c r="U46" i="3"/>
  <c r="V46" i="3"/>
  <c r="G175" i="3"/>
  <c r="H174" i="3"/>
  <c r="E47" i="3" l="1"/>
  <c r="I47" i="3" s="1"/>
  <c r="W46" i="3"/>
  <c r="H175" i="3"/>
  <c r="G176" i="3"/>
  <c r="Y46" i="3" l="1"/>
  <c r="AA46" i="3"/>
  <c r="AB46" i="3"/>
  <c r="Z46" i="3"/>
  <c r="T47" i="3"/>
  <c r="N47" i="3"/>
  <c r="O47" i="3" s="1"/>
  <c r="P47" i="3" s="1"/>
  <c r="Q47" i="3" s="1"/>
  <c r="G177" i="3"/>
  <c r="H176" i="3"/>
  <c r="S47" i="3" l="1"/>
  <c r="L48" i="3"/>
  <c r="D48" i="3"/>
  <c r="R48" i="3"/>
  <c r="J48" i="3"/>
  <c r="M48" i="3" s="1"/>
  <c r="H177" i="3"/>
  <c r="G178" i="3"/>
  <c r="U47" i="3" l="1"/>
  <c r="V47" i="3"/>
  <c r="H178" i="3"/>
  <c r="G179" i="3"/>
  <c r="E48" i="3" l="1"/>
  <c r="I48" i="3" s="1"/>
  <c r="W47" i="3"/>
  <c r="H179" i="3"/>
  <c r="G180" i="3"/>
  <c r="Y47" i="3" l="1"/>
  <c r="AB47" i="3"/>
  <c r="Z47" i="3"/>
  <c r="AA47" i="3"/>
  <c r="T48" i="3"/>
  <c r="N48" i="3"/>
  <c r="O48" i="3" s="1"/>
  <c r="P48" i="3" s="1"/>
  <c r="Q48" i="3" s="1"/>
  <c r="G181" i="3"/>
  <c r="H180" i="3"/>
  <c r="S48" i="3" l="1"/>
  <c r="R49" i="3"/>
  <c r="J49" i="3"/>
  <c r="L49" i="3"/>
  <c r="D49" i="3"/>
  <c r="H181" i="3"/>
  <c r="G182" i="3"/>
  <c r="M49" i="3" l="1"/>
  <c r="U48" i="3"/>
  <c r="V48" i="3"/>
  <c r="G183" i="3"/>
  <c r="H182" i="3"/>
  <c r="W48" i="3" l="1"/>
  <c r="AA48" i="3" s="1"/>
  <c r="E49" i="3"/>
  <c r="I49" i="3" s="1"/>
  <c r="G184" i="3"/>
  <c r="H183" i="3"/>
  <c r="AB48" i="3" l="1"/>
  <c r="Y48" i="3"/>
  <c r="Z48" i="3"/>
  <c r="N49" i="3"/>
  <c r="O49" i="3" s="1"/>
  <c r="P49" i="3" s="1"/>
  <c r="Q49" i="3" s="1"/>
  <c r="T49" i="3"/>
  <c r="H184" i="3"/>
  <c r="G185" i="3"/>
  <c r="S49" i="3" l="1"/>
  <c r="J50" i="3"/>
  <c r="L50" i="3"/>
  <c r="R50" i="3"/>
  <c r="D50" i="3"/>
  <c r="G186" i="3"/>
  <c r="H185" i="3"/>
  <c r="M50" i="3" l="1"/>
  <c r="U49" i="3"/>
  <c r="V49" i="3"/>
  <c r="G187" i="3"/>
  <c r="H186" i="3"/>
  <c r="E50" i="3" l="1"/>
  <c r="I50" i="3" s="1"/>
  <c r="W49" i="3"/>
  <c r="G188" i="3"/>
  <c r="H187" i="3"/>
  <c r="T50" i="3" l="1"/>
  <c r="N50" i="3"/>
  <c r="O50" i="3" s="1"/>
  <c r="P50" i="3" s="1"/>
  <c r="Q50" i="3" s="1"/>
  <c r="AB49" i="3"/>
  <c r="Z49" i="3"/>
  <c r="Y49" i="3"/>
  <c r="AA49" i="3"/>
  <c r="H188" i="3"/>
  <c r="G189" i="3"/>
  <c r="L51" i="3" l="1"/>
  <c r="R51" i="3"/>
  <c r="J51" i="3"/>
  <c r="S50" i="3"/>
  <c r="D51" i="3"/>
  <c r="C52" i="3" s="1"/>
  <c r="C53" i="3" s="1"/>
  <c r="C54" i="3" s="1"/>
  <c r="C55" i="3" s="1"/>
  <c r="G190" i="3"/>
  <c r="H189" i="3"/>
  <c r="M51" i="3" l="1"/>
  <c r="U50" i="3"/>
  <c r="V50" i="3"/>
  <c r="G191" i="3"/>
  <c r="H190" i="3"/>
  <c r="E51" i="3" l="1"/>
  <c r="I51" i="3" s="1"/>
  <c r="W50" i="3"/>
  <c r="G192" i="3"/>
  <c r="H191" i="3"/>
  <c r="AB50" i="3" l="1"/>
  <c r="Y50" i="3"/>
  <c r="AA50" i="3"/>
  <c r="Z50" i="3"/>
  <c r="N51" i="3"/>
  <c r="O51" i="3" s="1"/>
  <c r="P51" i="3" s="1"/>
  <c r="Q51" i="3" s="1"/>
  <c r="T51" i="3"/>
  <c r="H192" i="3"/>
  <c r="G193" i="3"/>
  <c r="S51" i="3" l="1"/>
  <c r="D52" i="3"/>
  <c r="R52" i="3"/>
  <c r="L52" i="3"/>
  <c r="J52" i="3"/>
  <c r="H193" i="3"/>
  <c r="G194" i="3"/>
  <c r="M52" i="3" l="1"/>
  <c r="U51" i="3"/>
  <c r="V51" i="3"/>
  <c r="H194" i="3"/>
  <c r="G195" i="3"/>
  <c r="E52" i="3" l="1"/>
  <c r="I52" i="3" s="1"/>
  <c r="W51" i="3"/>
  <c r="H195" i="3"/>
  <c r="G196" i="3"/>
  <c r="N52" i="3" l="1"/>
  <c r="O52" i="3" s="1"/>
  <c r="P52" i="3" s="1"/>
  <c r="Q52" i="3" s="1"/>
  <c r="T52" i="3"/>
  <c r="AB51" i="3"/>
  <c r="AA51" i="3"/>
  <c r="Z51" i="3"/>
  <c r="Y51" i="3"/>
  <c r="G197" i="3"/>
  <c r="H196" i="3"/>
  <c r="D53" i="3" l="1"/>
  <c r="L53" i="3"/>
  <c r="J53" i="3"/>
  <c r="M53" i="3" s="1"/>
  <c r="S52" i="3"/>
  <c r="R53" i="3"/>
  <c r="H197" i="3"/>
  <c r="G198" i="3"/>
  <c r="U52" i="3" l="1"/>
  <c r="V52" i="3"/>
  <c r="G199" i="3"/>
  <c r="H198" i="3"/>
  <c r="E53" i="3" l="1"/>
  <c r="I53" i="3" s="1"/>
  <c r="W52" i="3"/>
  <c r="G200" i="3"/>
  <c r="H199" i="3"/>
  <c r="N53" i="3" l="1"/>
  <c r="O53" i="3" s="1"/>
  <c r="P53" i="3" s="1"/>
  <c r="Q53" i="3" s="1"/>
  <c r="T53" i="3"/>
  <c r="Z52" i="3"/>
  <c r="AB52" i="3"/>
  <c r="Y52" i="3"/>
  <c r="AA52" i="3"/>
  <c r="H200" i="3"/>
  <c r="G201" i="3"/>
  <c r="L54" i="3" l="1"/>
  <c r="J54" i="3"/>
  <c r="D54" i="3"/>
  <c r="S53" i="3"/>
  <c r="R54" i="3"/>
  <c r="H201" i="3"/>
  <c r="G202" i="3"/>
  <c r="M54" i="3" l="1"/>
  <c r="U53" i="3"/>
  <c r="V53" i="3"/>
  <c r="H202" i="3"/>
  <c r="G203" i="3"/>
  <c r="E54" i="3" l="1"/>
  <c r="I54" i="3" s="1"/>
  <c r="W53" i="3"/>
  <c r="G204" i="3"/>
  <c r="H203" i="3"/>
  <c r="AA53" i="3" l="1"/>
  <c r="Z53" i="3"/>
  <c r="Y53" i="3"/>
  <c r="AB53" i="3"/>
  <c r="T54" i="3"/>
  <c r="N54" i="3"/>
  <c r="O54" i="3" s="1"/>
  <c r="P54" i="3" s="1"/>
  <c r="Q54" i="3" s="1"/>
  <c r="H204" i="3"/>
  <c r="G205" i="3"/>
  <c r="S54" i="3" l="1"/>
  <c r="R55" i="3"/>
  <c r="L55" i="3"/>
  <c r="D55" i="3"/>
  <c r="C56" i="3" s="1"/>
  <c r="C57" i="3" s="1"/>
  <c r="C58" i="3" s="1"/>
  <c r="C59" i="3" s="1"/>
  <c r="J55" i="3"/>
  <c r="M55" i="3" s="1"/>
  <c r="H205" i="3"/>
  <c r="G206" i="3"/>
  <c r="U54" i="3" l="1"/>
  <c r="V54" i="3"/>
  <c r="H206" i="3"/>
  <c r="G207" i="3"/>
  <c r="E55" i="3" l="1"/>
  <c r="I55" i="3" s="1"/>
  <c r="W54" i="3"/>
  <c r="G208" i="3"/>
  <c r="H207" i="3"/>
  <c r="AA54" i="3" l="1"/>
  <c r="AB54" i="3"/>
  <c r="Z54" i="3"/>
  <c r="Y54" i="3"/>
  <c r="N55" i="3"/>
  <c r="O55" i="3" s="1"/>
  <c r="P55" i="3" s="1"/>
  <c r="Q55" i="3" s="1"/>
  <c r="T55" i="3"/>
  <c r="G209" i="3"/>
  <c r="H208" i="3"/>
  <c r="S55" i="3" l="1"/>
  <c r="R56" i="3"/>
  <c r="L56" i="3"/>
  <c r="D56" i="3"/>
  <c r="J56" i="3"/>
  <c r="M56" i="3" s="1"/>
  <c r="G210" i="3"/>
  <c r="H209" i="3"/>
  <c r="U55" i="3" l="1"/>
  <c r="V55" i="3"/>
  <c r="G211" i="3"/>
  <c r="H210" i="3"/>
  <c r="E56" i="3" l="1"/>
  <c r="I56" i="3" s="1"/>
  <c r="W55" i="3"/>
  <c r="G212" i="3"/>
  <c r="H211" i="3"/>
  <c r="Z55" i="3" l="1"/>
  <c r="AB55" i="3"/>
  <c r="AA55" i="3"/>
  <c r="Y55" i="3"/>
  <c r="N56" i="3"/>
  <c r="O56" i="3" s="1"/>
  <c r="P56" i="3" s="1"/>
  <c r="Q56" i="3" s="1"/>
  <c r="T56" i="3"/>
  <c r="H212" i="3"/>
  <c r="G213" i="3"/>
  <c r="J57" i="3" l="1"/>
  <c r="D57" i="3"/>
  <c r="L57" i="3"/>
  <c r="R57" i="3"/>
  <c r="S56" i="3"/>
  <c r="H213" i="3"/>
  <c r="G214" i="3"/>
  <c r="U56" i="3" l="1"/>
  <c r="V56" i="3"/>
  <c r="M57" i="3"/>
  <c r="H214" i="3"/>
  <c r="G215" i="3"/>
  <c r="E57" i="3" l="1"/>
  <c r="I57" i="3" s="1"/>
  <c r="W56" i="3"/>
  <c r="H215" i="3"/>
  <c r="G216" i="3"/>
  <c r="AB56" i="3" l="1"/>
  <c r="Z56" i="3"/>
  <c r="AA56" i="3"/>
  <c r="Y56" i="3"/>
  <c r="N57" i="3"/>
  <c r="O57" i="3" s="1"/>
  <c r="P57" i="3" s="1"/>
  <c r="Q57" i="3" s="1"/>
  <c r="T57" i="3"/>
  <c r="H216" i="3"/>
  <c r="G217" i="3"/>
  <c r="L58" i="3" l="1"/>
  <c r="D58" i="3"/>
  <c r="S57" i="3"/>
  <c r="R58" i="3"/>
  <c r="J58" i="3"/>
  <c r="M58" i="3" s="1"/>
  <c r="H217" i="3"/>
  <c r="G218" i="3"/>
  <c r="U57" i="3" l="1"/>
  <c r="V57" i="3"/>
  <c r="G219" i="3"/>
  <c r="H218" i="3"/>
  <c r="E58" i="3" l="1"/>
  <c r="I58" i="3" s="1"/>
  <c r="W57" i="3"/>
  <c r="H219" i="3"/>
  <c r="G220" i="3"/>
  <c r="AB57" i="3" l="1"/>
  <c r="AA57" i="3"/>
  <c r="Z57" i="3"/>
  <c r="Y57" i="3"/>
  <c r="N58" i="3"/>
  <c r="O58" i="3" s="1"/>
  <c r="P58" i="3" s="1"/>
  <c r="Q58" i="3" s="1"/>
  <c r="T58" i="3"/>
  <c r="H220" i="3"/>
  <c r="G221" i="3"/>
  <c r="L59" i="3" l="1"/>
  <c r="S58" i="3"/>
  <c r="R59" i="3"/>
  <c r="D59" i="3"/>
  <c r="C60" i="3" s="1"/>
  <c r="C61" i="3" s="1"/>
  <c r="C62" i="3" s="1"/>
  <c r="C63" i="3" s="1"/>
  <c r="J59" i="3"/>
  <c r="G222" i="3"/>
  <c r="H221" i="3"/>
  <c r="M59" i="3" l="1"/>
  <c r="U58" i="3"/>
  <c r="V58" i="3"/>
  <c r="G223" i="3"/>
  <c r="H222" i="3"/>
  <c r="E59" i="3" l="1"/>
  <c r="I59" i="3" s="1"/>
  <c r="W58" i="3"/>
  <c r="G224" i="3"/>
  <c r="H223" i="3"/>
  <c r="T59" i="3" l="1"/>
  <c r="N59" i="3"/>
  <c r="O59" i="3" s="1"/>
  <c r="P59" i="3" s="1"/>
  <c r="Q59" i="3" s="1"/>
  <c r="AB58" i="3"/>
  <c r="Z58" i="3"/>
  <c r="Y58" i="3"/>
  <c r="AA58" i="3"/>
  <c r="G225" i="3"/>
  <c r="H224" i="3"/>
  <c r="D60" i="3" l="1"/>
  <c r="L60" i="3"/>
  <c r="J60" i="3"/>
  <c r="M60" i="3" s="1"/>
  <c r="S59" i="3"/>
  <c r="R60" i="3"/>
  <c r="G226" i="3"/>
  <c r="H225" i="3"/>
  <c r="U59" i="3" l="1"/>
  <c r="V59" i="3"/>
  <c r="H226" i="3"/>
  <c r="G227" i="3"/>
  <c r="E60" i="3" l="1"/>
  <c r="I60" i="3" s="1"/>
  <c r="W59" i="3"/>
  <c r="H227" i="3"/>
  <c r="G228" i="3"/>
  <c r="N60" i="3" l="1"/>
  <c r="O60" i="3" s="1"/>
  <c r="P60" i="3" s="1"/>
  <c r="Q60" i="3" s="1"/>
  <c r="T60" i="3"/>
  <c r="AA59" i="3"/>
  <c r="Z59" i="3"/>
  <c r="AB59" i="3"/>
  <c r="Y59" i="3"/>
  <c r="H228" i="3"/>
  <c r="G229" i="3"/>
  <c r="D61" i="3" l="1"/>
  <c r="L61" i="3"/>
  <c r="R61" i="3"/>
  <c r="S60" i="3"/>
  <c r="J61" i="3"/>
  <c r="M61" i="3" s="1"/>
  <c r="H229" i="3"/>
  <c r="G230" i="3"/>
  <c r="U60" i="3" l="1"/>
  <c r="V60" i="3"/>
  <c r="G231" i="3"/>
  <c r="H230" i="3"/>
  <c r="E61" i="3" l="1"/>
  <c r="I61" i="3" s="1"/>
  <c r="W60" i="3"/>
  <c r="G232" i="3"/>
  <c r="H231" i="3"/>
  <c r="T61" i="3" l="1"/>
  <c r="N61" i="3"/>
  <c r="O61" i="3" s="1"/>
  <c r="P61" i="3" s="1"/>
  <c r="Q61" i="3" s="1"/>
  <c r="AA60" i="3"/>
  <c r="Y60" i="3"/>
  <c r="Z60" i="3"/>
  <c r="AB60" i="3"/>
  <c r="G233" i="3"/>
  <c r="H232" i="3"/>
  <c r="S61" i="3" l="1"/>
  <c r="R62" i="3"/>
  <c r="L62" i="3"/>
  <c r="D62" i="3"/>
  <c r="J62" i="3"/>
  <c r="G234" i="3"/>
  <c r="H233" i="3"/>
  <c r="M62" i="3" l="1"/>
  <c r="U61" i="3"/>
  <c r="V61" i="3"/>
  <c r="G235" i="3"/>
  <c r="H234" i="3"/>
  <c r="E62" i="3" l="1"/>
  <c r="I62" i="3" s="1"/>
  <c r="W61" i="3"/>
  <c r="H235" i="3"/>
  <c r="G236" i="3"/>
  <c r="Z61" i="3" l="1"/>
  <c r="AA61" i="3"/>
  <c r="Y61" i="3"/>
  <c r="AB61" i="3"/>
  <c r="T62" i="3"/>
  <c r="N62" i="3"/>
  <c r="O62" i="3" s="1"/>
  <c r="P62" i="3" s="1"/>
  <c r="Q62" i="3" s="1"/>
  <c r="G237" i="3"/>
  <c r="H236" i="3"/>
  <c r="L63" i="3" l="1"/>
  <c r="D63" i="3"/>
  <c r="C64" i="3" s="1"/>
  <c r="C65" i="3" s="1"/>
  <c r="C66" i="3" s="1"/>
  <c r="C67" i="3" s="1"/>
  <c r="R63" i="3"/>
  <c r="J63" i="3"/>
  <c r="S62" i="3"/>
  <c r="H237" i="3"/>
  <c r="G238" i="3"/>
  <c r="M63" i="3" l="1"/>
  <c r="U62" i="3"/>
  <c r="V62" i="3"/>
  <c r="H238" i="3"/>
  <c r="G239" i="3"/>
  <c r="E63" i="3" l="1"/>
  <c r="I63" i="3" s="1"/>
  <c r="W62" i="3"/>
  <c r="G240" i="3"/>
  <c r="H239" i="3"/>
  <c r="T63" i="3" l="1"/>
  <c r="N63" i="3"/>
  <c r="O63" i="3" s="1"/>
  <c r="P63" i="3" s="1"/>
  <c r="Q63" i="3" s="1"/>
  <c r="AB62" i="3"/>
  <c r="AA62" i="3"/>
  <c r="Z62" i="3"/>
  <c r="Y62" i="3"/>
  <c r="G241" i="3"/>
  <c r="H240" i="3"/>
  <c r="S63" i="3" l="1"/>
  <c r="J64" i="3"/>
  <c r="L64" i="3"/>
  <c r="D64" i="3"/>
  <c r="R64" i="3"/>
  <c r="H241" i="3"/>
  <c r="G242" i="3"/>
  <c r="M64" i="3" l="1"/>
  <c r="U63" i="3"/>
  <c r="V63" i="3"/>
  <c r="G243" i="3"/>
  <c r="H242" i="3"/>
  <c r="E64" i="3" l="1"/>
  <c r="I64" i="3" s="1"/>
  <c r="W63" i="3"/>
  <c r="H243" i="3"/>
  <c r="G244" i="3"/>
  <c r="Z63" i="3" l="1"/>
  <c r="Y63" i="3"/>
  <c r="AB63" i="3"/>
  <c r="AA63" i="3"/>
  <c r="T64" i="3"/>
  <c r="N64" i="3"/>
  <c r="O64" i="3" s="1"/>
  <c r="P64" i="3" s="1"/>
  <c r="Q64" i="3" s="1"/>
  <c r="H244" i="3"/>
  <c r="G245" i="3"/>
  <c r="J65" i="3" l="1"/>
  <c r="D65" i="3"/>
  <c r="R65" i="3"/>
  <c r="L65" i="3"/>
  <c r="S64" i="3"/>
  <c r="H245" i="3"/>
  <c r="G246" i="3"/>
  <c r="U64" i="3" l="1"/>
  <c r="V64" i="3"/>
  <c r="M65" i="3"/>
  <c r="H246" i="3"/>
  <c r="G247" i="3"/>
  <c r="E65" i="3" l="1"/>
  <c r="I65" i="3" s="1"/>
  <c r="W64" i="3"/>
  <c r="G248" i="3"/>
  <c r="H247" i="3"/>
  <c r="N65" i="3" l="1"/>
  <c r="O65" i="3" s="1"/>
  <c r="P65" i="3" s="1"/>
  <c r="Q65" i="3" s="1"/>
  <c r="T65" i="3"/>
  <c r="Y64" i="3"/>
  <c r="AA64" i="3"/>
  <c r="Z64" i="3"/>
  <c r="AB64" i="3"/>
  <c r="H248" i="3"/>
  <c r="G249" i="3"/>
  <c r="L66" i="3" l="1"/>
  <c r="S65" i="3"/>
  <c r="J66" i="3"/>
  <c r="D66" i="3"/>
  <c r="R66" i="3"/>
  <c r="G250" i="3"/>
  <c r="H249" i="3"/>
  <c r="M66" i="3" l="1"/>
  <c r="U65" i="3"/>
  <c r="V65" i="3"/>
  <c r="G251" i="3"/>
  <c r="H250" i="3"/>
  <c r="E66" i="3" l="1"/>
  <c r="I66" i="3" s="1"/>
  <c r="W65" i="3"/>
  <c r="H251" i="3"/>
  <c r="G252" i="3"/>
  <c r="T66" i="3" l="1"/>
  <c r="N66" i="3"/>
  <c r="O66" i="3" s="1"/>
  <c r="P66" i="3" s="1"/>
  <c r="Q66" i="3" s="1"/>
  <c r="Y65" i="3"/>
  <c r="AA65" i="3"/>
  <c r="Z65" i="3"/>
  <c r="AB65" i="3"/>
  <c r="G253" i="3"/>
  <c r="H252" i="3"/>
  <c r="D67" i="3" l="1"/>
  <c r="C68" i="3" s="1"/>
  <c r="C69" i="3" s="1"/>
  <c r="C70" i="3" s="1"/>
  <c r="C71" i="3" s="1"/>
  <c r="L67" i="3"/>
  <c r="S66" i="3"/>
  <c r="J67" i="3"/>
  <c r="R67" i="3"/>
  <c r="G254" i="3"/>
  <c r="H253" i="3"/>
  <c r="M67" i="3" l="1"/>
  <c r="U66" i="3"/>
  <c r="V66" i="3"/>
  <c r="G255" i="3"/>
  <c r="H254" i="3"/>
  <c r="E67" i="3" l="1"/>
  <c r="I67" i="3" s="1"/>
  <c r="W66" i="3"/>
  <c r="G256" i="3"/>
  <c r="H255" i="3"/>
  <c r="AA66" i="3" l="1"/>
  <c r="Y66" i="3"/>
  <c r="AB66" i="3"/>
  <c r="Z66" i="3"/>
  <c r="T67" i="3"/>
  <c r="N67" i="3"/>
  <c r="O67" i="3" s="1"/>
  <c r="P67" i="3" s="1"/>
  <c r="Q67" i="3" s="1"/>
  <c r="H256" i="3"/>
  <c r="G257" i="3"/>
  <c r="L68" i="3" l="1"/>
  <c r="D68" i="3"/>
  <c r="R68" i="3"/>
  <c r="S67" i="3"/>
  <c r="J68" i="3"/>
  <c r="M68" i="3" s="1"/>
  <c r="G258" i="3"/>
  <c r="H257" i="3"/>
  <c r="U67" i="3" l="1"/>
  <c r="V67" i="3"/>
  <c r="G259" i="3"/>
  <c r="H258" i="3"/>
  <c r="E68" i="3" l="1"/>
  <c r="I68" i="3" s="1"/>
  <c r="W67" i="3"/>
  <c r="G260" i="3"/>
  <c r="H259" i="3"/>
  <c r="Y67" i="3" l="1"/>
  <c r="AB67" i="3"/>
  <c r="AA67" i="3"/>
  <c r="Z67" i="3"/>
  <c r="T68" i="3"/>
  <c r="N68" i="3"/>
  <c r="O68" i="3" s="1"/>
  <c r="P68" i="3" s="1"/>
  <c r="Q68" i="3" s="1"/>
  <c r="H260" i="3"/>
  <c r="G261" i="3"/>
  <c r="S68" i="3" l="1"/>
  <c r="D69" i="3"/>
  <c r="R69" i="3"/>
  <c r="J69" i="3"/>
  <c r="L69" i="3"/>
  <c r="H261" i="3"/>
  <c r="G262" i="3"/>
  <c r="M69" i="3" l="1"/>
  <c r="U68" i="3"/>
  <c r="V68" i="3"/>
  <c r="G263" i="3"/>
  <c r="H262" i="3"/>
  <c r="W68" i="3" l="1"/>
  <c r="Z68" i="3" s="1"/>
  <c r="E69" i="3"/>
  <c r="I69" i="3" s="1"/>
  <c r="H263" i="3"/>
  <c r="G264" i="3"/>
  <c r="AB68" i="3" l="1"/>
  <c r="Y68" i="3"/>
  <c r="AA68" i="3"/>
  <c r="N69" i="3"/>
  <c r="O69" i="3" s="1"/>
  <c r="P69" i="3" s="1"/>
  <c r="Q69" i="3" s="1"/>
  <c r="T69" i="3"/>
  <c r="H264" i="3"/>
  <c r="G265" i="3"/>
  <c r="L70" i="3" l="1"/>
  <c r="J70" i="3"/>
  <c r="D70" i="3"/>
  <c r="R70" i="3"/>
  <c r="S69" i="3"/>
  <c r="G266" i="3"/>
  <c r="H265" i="3"/>
  <c r="M70" i="3" l="1"/>
  <c r="U69" i="3"/>
  <c r="V69" i="3"/>
  <c r="H266" i="3"/>
  <c r="G267" i="3"/>
  <c r="E70" i="3" l="1"/>
  <c r="I70" i="3" s="1"/>
  <c r="W69" i="3"/>
  <c r="G268" i="3"/>
  <c r="H267" i="3"/>
  <c r="N70" i="3" l="1"/>
  <c r="O70" i="3" s="1"/>
  <c r="P70" i="3" s="1"/>
  <c r="Q70" i="3" s="1"/>
  <c r="T70" i="3"/>
  <c r="Z69" i="3"/>
  <c r="AA69" i="3"/>
  <c r="AB69" i="3"/>
  <c r="Y69" i="3"/>
  <c r="G269" i="3"/>
  <c r="H268" i="3"/>
  <c r="D71" i="3" l="1"/>
  <c r="C72" i="3" s="1"/>
  <c r="C73" i="3" s="1"/>
  <c r="C74" i="3" s="1"/>
  <c r="C75" i="3" s="1"/>
  <c r="R71" i="3"/>
  <c r="S70" i="3"/>
  <c r="L71" i="3"/>
  <c r="J71" i="3"/>
  <c r="G270" i="3"/>
  <c r="H269" i="3"/>
  <c r="M71" i="3" l="1"/>
  <c r="U70" i="3"/>
  <c r="V70" i="3"/>
  <c r="H270" i="3"/>
  <c r="G271" i="3"/>
  <c r="E71" i="3" l="1"/>
  <c r="I71" i="3" s="1"/>
  <c r="W70" i="3"/>
  <c r="G272" i="3"/>
  <c r="H271" i="3"/>
  <c r="N71" i="3" l="1"/>
  <c r="O71" i="3" s="1"/>
  <c r="P71" i="3" s="1"/>
  <c r="Q71" i="3" s="1"/>
  <c r="T71" i="3"/>
  <c r="Z70" i="3"/>
  <c r="AB70" i="3"/>
  <c r="AA70" i="3"/>
  <c r="Y70" i="3"/>
  <c r="H272" i="3"/>
  <c r="G273" i="3"/>
  <c r="S71" i="3" l="1"/>
  <c r="L72" i="3"/>
  <c r="D72" i="3"/>
  <c r="R72" i="3"/>
  <c r="J72" i="3"/>
  <c r="M72" i="3" s="1"/>
  <c r="H273" i="3"/>
  <c r="G274" i="3"/>
  <c r="U71" i="3" l="1"/>
  <c r="V71" i="3"/>
  <c r="G275" i="3"/>
  <c r="H274" i="3"/>
  <c r="E72" i="3" l="1"/>
  <c r="I72" i="3" s="1"/>
  <c r="W71" i="3"/>
  <c r="H275" i="3"/>
  <c r="G276" i="3"/>
  <c r="N72" i="3" l="1"/>
  <c r="O72" i="3" s="1"/>
  <c r="P72" i="3" s="1"/>
  <c r="Q72" i="3" s="1"/>
  <c r="T72" i="3"/>
  <c r="AA71" i="3"/>
  <c r="Y71" i="3"/>
  <c r="Z71" i="3"/>
  <c r="AB71" i="3"/>
  <c r="G277" i="3"/>
  <c r="H276" i="3"/>
  <c r="D73" i="3" l="1"/>
  <c r="S72" i="3"/>
  <c r="R73" i="3"/>
  <c r="J73" i="3"/>
  <c r="L73" i="3"/>
  <c r="G278" i="3"/>
  <c r="H277" i="3"/>
  <c r="M73" i="3" l="1"/>
  <c r="U72" i="3"/>
  <c r="V72" i="3"/>
  <c r="H278" i="3"/>
  <c r="G279" i="3"/>
  <c r="E73" i="3" l="1"/>
  <c r="I73" i="3" s="1"/>
  <c r="W72" i="3"/>
  <c r="G280" i="3"/>
  <c r="H279" i="3"/>
  <c r="Z72" i="3" l="1"/>
  <c r="Y72" i="3"/>
  <c r="AB72" i="3"/>
  <c r="AA72" i="3"/>
  <c r="T73" i="3"/>
  <c r="N73" i="3"/>
  <c r="O73" i="3" s="1"/>
  <c r="P73" i="3" s="1"/>
  <c r="Q73" i="3" s="1"/>
  <c r="G281" i="3"/>
  <c r="H280" i="3"/>
  <c r="D74" i="3" l="1"/>
  <c r="R74" i="3"/>
  <c r="L74" i="3"/>
  <c r="S73" i="3"/>
  <c r="J74" i="3"/>
  <c r="M74" i="3" s="1"/>
  <c r="H281" i="3"/>
  <c r="G282" i="3"/>
  <c r="U73" i="3" l="1"/>
  <c r="V73" i="3"/>
  <c r="H282" i="3"/>
  <c r="G283" i="3"/>
  <c r="E74" i="3" l="1"/>
  <c r="I74" i="3" s="1"/>
  <c r="W73" i="3"/>
  <c r="G284" i="3"/>
  <c r="H283" i="3"/>
  <c r="AA73" i="3" l="1"/>
  <c r="Y73" i="3"/>
  <c r="Z73" i="3"/>
  <c r="AB73" i="3"/>
  <c r="N74" i="3"/>
  <c r="O74" i="3" s="1"/>
  <c r="P74" i="3" s="1"/>
  <c r="Q74" i="3" s="1"/>
  <c r="T74" i="3"/>
  <c r="G285" i="3"/>
  <c r="H284" i="3"/>
  <c r="L75" i="3" l="1"/>
  <c r="S74" i="3"/>
  <c r="J75" i="3"/>
  <c r="M75" i="3" s="1"/>
  <c r="D75" i="3"/>
  <c r="C76" i="3" s="1"/>
  <c r="C77" i="3" s="1"/>
  <c r="C78" i="3" s="1"/>
  <c r="C79" i="3" s="1"/>
  <c r="R75" i="3"/>
  <c r="H285" i="3"/>
  <c r="G286" i="3"/>
  <c r="U74" i="3" l="1"/>
  <c r="V74" i="3"/>
  <c r="H286" i="3"/>
  <c r="G287" i="3"/>
  <c r="E75" i="3" l="1"/>
  <c r="I75" i="3" s="1"/>
  <c r="W74" i="3"/>
  <c r="G288" i="3"/>
  <c r="H287" i="3"/>
  <c r="Z74" i="3" l="1"/>
  <c r="Y74" i="3"/>
  <c r="AB74" i="3"/>
  <c r="AA74" i="3"/>
  <c r="T75" i="3"/>
  <c r="N75" i="3"/>
  <c r="O75" i="3" s="1"/>
  <c r="P75" i="3" s="1"/>
  <c r="Q75" i="3" s="1"/>
  <c r="H288" i="3"/>
  <c r="G289" i="3"/>
  <c r="L76" i="3" l="1"/>
  <c r="S75" i="3"/>
  <c r="J76" i="3"/>
  <c r="D76" i="3"/>
  <c r="R76" i="3"/>
  <c r="H289" i="3"/>
  <c r="G290" i="3"/>
  <c r="M76" i="3" l="1"/>
  <c r="U75" i="3"/>
  <c r="V75" i="3"/>
  <c r="G291" i="3"/>
  <c r="H290" i="3"/>
  <c r="E76" i="3" l="1"/>
  <c r="I76" i="3" s="1"/>
  <c r="W75" i="3"/>
  <c r="G292" i="3"/>
  <c r="H291" i="3"/>
  <c r="T76" i="3" l="1"/>
  <c r="N76" i="3"/>
  <c r="O76" i="3" s="1"/>
  <c r="P76" i="3" s="1"/>
  <c r="Q76" i="3" s="1"/>
  <c r="AB75" i="3"/>
  <c r="Z75" i="3"/>
  <c r="AA75" i="3"/>
  <c r="Y75" i="3"/>
  <c r="H292" i="3"/>
  <c r="G293" i="3"/>
  <c r="S76" i="3" l="1"/>
  <c r="L77" i="3"/>
  <c r="D77" i="3"/>
  <c r="J77" i="3"/>
  <c r="M77" i="3" s="1"/>
  <c r="R77" i="3"/>
  <c r="G294" i="3"/>
  <c r="H293" i="3"/>
  <c r="U76" i="3" l="1"/>
  <c r="V76" i="3"/>
  <c r="G295" i="3"/>
  <c r="H294" i="3"/>
  <c r="E77" i="3" l="1"/>
  <c r="I77" i="3" s="1"/>
  <c r="W76" i="3"/>
  <c r="H295" i="3"/>
  <c r="G296" i="3"/>
  <c r="AB76" i="3" l="1"/>
  <c r="Z76" i="3"/>
  <c r="Y76" i="3"/>
  <c r="AA76" i="3"/>
  <c r="N77" i="3"/>
  <c r="O77" i="3" s="1"/>
  <c r="P77" i="3" s="1"/>
  <c r="Q77" i="3" s="1"/>
  <c r="T77" i="3"/>
  <c r="G297" i="3"/>
  <c r="H296" i="3"/>
  <c r="L78" i="3" l="1"/>
  <c r="D78" i="3"/>
  <c r="S77" i="3"/>
  <c r="R78" i="3"/>
  <c r="J78" i="3"/>
  <c r="M78" i="3" s="1"/>
  <c r="H297" i="3"/>
  <c r="G298" i="3"/>
  <c r="U77" i="3" l="1"/>
  <c r="V77" i="3"/>
  <c r="G299" i="3"/>
  <c r="H298" i="3"/>
  <c r="E78" i="3" l="1"/>
  <c r="I78" i="3" s="1"/>
  <c r="W77" i="3"/>
  <c r="G300" i="3"/>
  <c r="H299" i="3"/>
  <c r="Z77" i="3" l="1"/>
  <c r="Y77" i="3"/>
  <c r="AB77" i="3"/>
  <c r="AA77" i="3"/>
  <c r="N78" i="3"/>
  <c r="O78" i="3" s="1"/>
  <c r="P78" i="3" s="1"/>
  <c r="Q78" i="3" s="1"/>
  <c r="T78" i="3"/>
  <c r="H300" i="3"/>
  <c r="G301" i="3"/>
  <c r="D79" i="3" l="1"/>
  <c r="C80" i="3" s="1"/>
  <c r="C81" i="3" s="1"/>
  <c r="C82" i="3" s="1"/>
  <c r="C83" i="3" s="1"/>
  <c r="L79" i="3"/>
  <c r="S78" i="3"/>
  <c r="R79" i="3"/>
  <c r="J79" i="3"/>
  <c r="G302" i="3"/>
  <c r="H301" i="3"/>
  <c r="M79" i="3" l="1"/>
  <c r="U78" i="3"/>
  <c r="V78" i="3"/>
  <c r="G303" i="3"/>
  <c r="H302" i="3"/>
  <c r="E79" i="3" l="1"/>
  <c r="I79" i="3" s="1"/>
  <c r="W78" i="3"/>
  <c r="G304" i="3"/>
  <c r="H303" i="3"/>
  <c r="AB78" i="3" l="1"/>
  <c r="Z78" i="3"/>
  <c r="AA78" i="3"/>
  <c r="Y78" i="3"/>
  <c r="T79" i="3"/>
  <c r="N79" i="3"/>
  <c r="O79" i="3" s="1"/>
  <c r="P79" i="3" s="1"/>
  <c r="Q79" i="3" s="1"/>
  <c r="H304" i="3"/>
  <c r="G305" i="3"/>
  <c r="D80" i="3" l="1"/>
  <c r="L80" i="3"/>
  <c r="S79" i="3"/>
  <c r="J80" i="3"/>
  <c r="M80" i="3" s="1"/>
  <c r="R80" i="3"/>
  <c r="H305" i="3"/>
  <c r="G306" i="3"/>
  <c r="U79" i="3" l="1"/>
  <c r="V79" i="3"/>
  <c r="G307" i="3"/>
  <c r="H306" i="3"/>
  <c r="E80" i="3" l="1"/>
  <c r="I80" i="3" s="1"/>
  <c r="W79" i="3"/>
  <c r="H307" i="3"/>
  <c r="G308" i="3"/>
  <c r="Y79" i="3" l="1"/>
  <c r="Z79" i="3"/>
  <c r="AA79" i="3"/>
  <c r="AB79" i="3"/>
  <c r="N80" i="3"/>
  <c r="O80" i="3" s="1"/>
  <c r="P80" i="3" s="1"/>
  <c r="Q80" i="3" s="1"/>
  <c r="T80" i="3"/>
  <c r="H308" i="3"/>
  <c r="G309" i="3"/>
  <c r="L81" i="3" l="1"/>
  <c r="R81" i="3"/>
  <c r="D81" i="3"/>
  <c r="S80" i="3"/>
  <c r="J81" i="3"/>
  <c r="M81" i="3" s="1"/>
  <c r="H309" i="3"/>
  <c r="G310" i="3"/>
  <c r="U80" i="3" l="1"/>
  <c r="V80" i="3"/>
  <c r="G311" i="3"/>
  <c r="H310" i="3"/>
  <c r="E81" i="3" l="1"/>
  <c r="I81" i="3" s="1"/>
  <c r="W80" i="3"/>
  <c r="H311" i="3"/>
  <c r="G312" i="3"/>
  <c r="T81" i="3" l="1"/>
  <c r="N81" i="3"/>
  <c r="O81" i="3" s="1"/>
  <c r="P81" i="3" s="1"/>
  <c r="Q81" i="3" s="1"/>
  <c r="AB80" i="3"/>
  <c r="AA80" i="3"/>
  <c r="Z80" i="3"/>
  <c r="Y80" i="3"/>
  <c r="G313" i="3"/>
  <c r="H312" i="3"/>
  <c r="L82" i="3" l="1"/>
  <c r="R82" i="3"/>
  <c r="S81" i="3"/>
  <c r="D82" i="3"/>
  <c r="J82" i="3"/>
  <c r="M82" i="3" s="1"/>
  <c r="G314" i="3"/>
  <c r="H313" i="3"/>
  <c r="U81" i="3" l="1"/>
  <c r="V81" i="3"/>
  <c r="H314" i="3"/>
  <c r="G315" i="3"/>
  <c r="E82" i="3" l="1"/>
  <c r="I82" i="3" s="1"/>
  <c r="W81" i="3"/>
  <c r="H315" i="3"/>
  <c r="G316" i="3"/>
  <c r="Y81" i="3" l="1"/>
  <c r="AB81" i="3"/>
  <c r="AA81" i="3"/>
  <c r="Z81" i="3"/>
  <c r="T82" i="3"/>
  <c r="N82" i="3"/>
  <c r="O82" i="3" s="1"/>
  <c r="P82" i="3" s="1"/>
  <c r="Q82" i="3" s="1"/>
  <c r="G317" i="3"/>
  <c r="H316" i="3"/>
  <c r="S82" i="3" l="1"/>
  <c r="D83" i="3"/>
  <c r="C84" i="3" s="1"/>
  <c r="C85" i="3" s="1"/>
  <c r="C86" i="3" s="1"/>
  <c r="C87" i="3" s="1"/>
  <c r="J83" i="3"/>
  <c r="L83" i="3"/>
  <c r="R83" i="3"/>
  <c r="H317" i="3"/>
  <c r="G318" i="3"/>
  <c r="M83" i="3" l="1"/>
  <c r="U82" i="3"/>
  <c r="V82" i="3"/>
  <c r="G319" i="3"/>
  <c r="H318" i="3"/>
  <c r="E83" i="3" l="1"/>
  <c r="I83" i="3" s="1"/>
  <c r="W82" i="3"/>
  <c r="H319" i="3"/>
  <c r="G320" i="3"/>
  <c r="Y82" i="3" l="1"/>
  <c r="AB82" i="3"/>
  <c r="AA82" i="3"/>
  <c r="Z82" i="3"/>
  <c r="N83" i="3"/>
  <c r="O83" i="3" s="1"/>
  <c r="P83" i="3" s="1"/>
  <c r="Q83" i="3" s="1"/>
  <c r="T83" i="3"/>
  <c r="G321" i="3"/>
  <c r="H320" i="3"/>
  <c r="S83" i="3" l="1"/>
  <c r="R84" i="3"/>
  <c r="D84" i="3"/>
  <c r="L84" i="3"/>
  <c r="J84" i="3"/>
  <c r="M84" i="3" s="1"/>
  <c r="G322" i="3"/>
  <c r="H321" i="3"/>
  <c r="U83" i="3" l="1"/>
  <c r="V83" i="3"/>
  <c r="H322" i="3"/>
  <c r="G323" i="3"/>
  <c r="E84" i="3" l="1"/>
  <c r="I84" i="3" s="1"/>
  <c r="W83" i="3"/>
  <c r="H323" i="3"/>
  <c r="G324" i="3"/>
  <c r="N84" i="3" l="1"/>
  <c r="O84" i="3" s="1"/>
  <c r="P84" i="3" s="1"/>
  <c r="Q84" i="3" s="1"/>
  <c r="T84" i="3"/>
  <c r="Z83" i="3"/>
  <c r="Y83" i="3"/>
  <c r="AA83" i="3"/>
  <c r="AB83" i="3"/>
  <c r="H324" i="3"/>
  <c r="G325" i="3"/>
  <c r="S84" i="3" l="1"/>
  <c r="D85" i="3"/>
  <c r="R85" i="3"/>
  <c r="J85" i="3"/>
  <c r="L85" i="3"/>
  <c r="H325" i="3"/>
  <c r="G326" i="3"/>
  <c r="M85" i="3" l="1"/>
  <c r="U84" i="3"/>
  <c r="V84" i="3"/>
  <c r="H326" i="3"/>
  <c r="G327" i="3"/>
  <c r="E85" i="3" l="1"/>
  <c r="I85" i="3" s="1"/>
  <c r="W84" i="3"/>
  <c r="H327" i="3"/>
  <c r="G328" i="3"/>
  <c r="Y84" i="3" l="1"/>
  <c r="AB84" i="3"/>
  <c r="AA84" i="3"/>
  <c r="Z84" i="3"/>
  <c r="T85" i="3"/>
  <c r="N85" i="3"/>
  <c r="O85" i="3" s="1"/>
  <c r="P85" i="3" s="1"/>
  <c r="Q85" i="3" s="1"/>
  <c r="G329" i="3"/>
  <c r="H328" i="3"/>
  <c r="D86" i="3" l="1"/>
  <c r="L86" i="3"/>
  <c r="R86" i="3"/>
  <c r="S85" i="3"/>
  <c r="J86" i="3"/>
  <c r="M86" i="3" s="1"/>
  <c r="H329" i="3"/>
  <c r="G330" i="3"/>
  <c r="U85" i="3" l="1"/>
  <c r="V85" i="3"/>
  <c r="H330" i="3"/>
  <c r="G331" i="3"/>
  <c r="E86" i="3" l="1"/>
  <c r="I86" i="3" s="1"/>
  <c r="W85" i="3"/>
  <c r="H331" i="3"/>
  <c r="G332" i="3"/>
  <c r="AA85" i="3" l="1"/>
  <c r="Y85" i="3"/>
  <c r="Z85" i="3"/>
  <c r="AB85" i="3"/>
  <c r="N86" i="3"/>
  <c r="O86" i="3" s="1"/>
  <c r="P86" i="3" s="1"/>
  <c r="Q86" i="3" s="1"/>
  <c r="T86" i="3"/>
  <c r="G333" i="3"/>
  <c r="H332" i="3"/>
  <c r="D87" i="3" l="1"/>
  <c r="C88" i="3" s="1"/>
  <c r="C89" i="3" s="1"/>
  <c r="C90" i="3" s="1"/>
  <c r="C91" i="3" s="1"/>
  <c r="S86" i="3"/>
  <c r="J87" i="3"/>
  <c r="R87" i="3"/>
  <c r="L87" i="3"/>
  <c r="H333" i="3"/>
  <c r="G334" i="3"/>
  <c r="U86" i="3" l="1"/>
  <c r="V86" i="3"/>
  <c r="M87" i="3"/>
  <c r="G335" i="3"/>
  <c r="H334" i="3"/>
  <c r="E87" i="3" l="1"/>
  <c r="I87" i="3" s="1"/>
  <c r="W86" i="3"/>
  <c r="G336" i="3"/>
  <c r="H335" i="3"/>
  <c r="T87" i="3" l="1"/>
  <c r="N87" i="3"/>
  <c r="O87" i="3" s="1"/>
  <c r="P87" i="3" s="1"/>
  <c r="Q87" i="3" s="1"/>
  <c r="AB86" i="3"/>
  <c r="Z86" i="3"/>
  <c r="Y86" i="3"/>
  <c r="AA86" i="3"/>
  <c r="G337" i="3"/>
  <c r="H336" i="3"/>
  <c r="L88" i="3" l="1"/>
  <c r="S87" i="3"/>
  <c r="R88" i="3"/>
  <c r="J88" i="3"/>
  <c r="M88" i="3" s="1"/>
  <c r="D88" i="3"/>
  <c r="G338" i="3"/>
  <c r="H337" i="3"/>
  <c r="U87" i="3" l="1"/>
  <c r="V87" i="3"/>
  <c r="G339" i="3"/>
  <c r="H338" i="3"/>
  <c r="E88" i="3" l="1"/>
  <c r="I88" i="3" s="1"/>
  <c r="W87" i="3"/>
  <c r="H339" i="3"/>
  <c r="G340" i="3"/>
  <c r="Y87" i="3" l="1"/>
  <c r="AB87" i="3"/>
  <c r="AA87" i="3"/>
  <c r="Z87" i="3"/>
  <c r="T88" i="3"/>
  <c r="N88" i="3"/>
  <c r="O88" i="3" s="1"/>
  <c r="P88" i="3" s="1"/>
  <c r="Q88" i="3" s="1"/>
  <c r="H340" i="3"/>
  <c r="G341" i="3"/>
  <c r="J89" i="3" l="1"/>
  <c r="S88" i="3"/>
  <c r="L89" i="3"/>
  <c r="D89" i="3"/>
  <c r="R89" i="3"/>
  <c r="G342" i="3"/>
  <c r="H341" i="3"/>
  <c r="U88" i="3" l="1"/>
  <c r="V88" i="3"/>
  <c r="M89" i="3"/>
  <c r="H342" i="3"/>
  <c r="G343" i="3"/>
  <c r="E89" i="3" l="1"/>
  <c r="I89" i="3" s="1"/>
  <c r="W88" i="3"/>
  <c r="G344" i="3"/>
  <c r="H343" i="3"/>
  <c r="Z88" i="3" l="1"/>
  <c r="AA88" i="3"/>
  <c r="Y88" i="3"/>
  <c r="AB88" i="3"/>
  <c r="T89" i="3"/>
  <c r="N89" i="3"/>
  <c r="O89" i="3" s="1"/>
  <c r="P89" i="3" s="1"/>
  <c r="Q89" i="3" s="1"/>
  <c r="H344" i="3"/>
  <c r="G345" i="3"/>
  <c r="S89" i="3" l="1"/>
  <c r="L90" i="3"/>
  <c r="D90" i="3"/>
  <c r="J90" i="3"/>
  <c r="M90" i="3" s="1"/>
  <c r="R90" i="3"/>
  <c r="H345" i="3"/>
  <c r="G346" i="3"/>
  <c r="U89" i="3" l="1"/>
  <c r="V89" i="3"/>
  <c r="G347" i="3"/>
  <c r="H346" i="3"/>
  <c r="E90" i="3" l="1"/>
  <c r="I90" i="3" s="1"/>
  <c r="W89" i="3"/>
  <c r="G348" i="3"/>
  <c r="H347" i="3"/>
  <c r="AB89" i="3" l="1"/>
  <c r="Z89" i="3"/>
  <c r="Y89" i="3"/>
  <c r="AA89" i="3"/>
  <c r="N90" i="3"/>
  <c r="O90" i="3" s="1"/>
  <c r="P90" i="3" s="1"/>
  <c r="Q90" i="3" s="1"/>
  <c r="T90" i="3"/>
  <c r="G349" i="3"/>
  <c r="H348" i="3"/>
  <c r="L91" i="3" l="1"/>
  <c r="R91" i="3"/>
  <c r="S90" i="3"/>
  <c r="D91" i="3"/>
  <c r="C92" i="3" s="1"/>
  <c r="C93" i="3" s="1"/>
  <c r="C94" i="3" s="1"/>
  <c r="C95" i="3" s="1"/>
  <c r="J91" i="3"/>
  <c r="M91" i="3" s="1"/>
  <c r="H349" i="3"/>
  <c r="G350" i="3"/>
  <c r="U90" i="3" l="1"/>
  <c r="V90" i="3"/>
  <c r="G351" i="3"/>
  <c r="H350" i="3"/>
  <c r="E91" i="3" l="1"/>
  <c r="I91" i="3" s="1"/>
  <c r="W90" i="3"/>
  <c r="H351" i="3"/>
  <c r="G352" i="3"/>
  <c r="Y90" i="3" l="1"/>
  <c r="AB90" i="3"/>
  <c r="Z90" i="3"/>
  <c r="AA90" i="3"/>
  <c r="N91" i="3"/>
  <c r="O91" i="3" s="1"/>
  <c r="P91" i="3" s="1"/>
  <c r="Q91" i="3" s="1"/>
  <c r="T91" i="3"/>
  <c r="G353" i="3"/>
  <c r="H352" i="3"/>
  <c r="L92" i="3" l="1"/>
  <c r="D92" i="3"/>
  <c r="S91" i="3"/>
  <c r="R92" i="3"/>
  <c r="J92" i="3"/>
  <c r="H353" i="3"/>
  <c r="G354" i="3"/>
  <c r="M92" i="3" l="1"/>
  <c r="U91" i="3"/>
  <c r="V91" i="3"/>
  <c r="H354" i="3"/>
  <c r="G355" i="3"/>
  <c r="E92" i="3" l="1"/>
  <c r="I92" i="3" s="1"/>
  <c r="W91" i="3"/>
  <c r="G356" i="3"/>
  <c r="H355" i="3"/>
  <c r="AB91" i="3" l="1"/>
  <c r="AA91" i="3"/>
  <c r="Z91" i="3"/>
  <c r="Y91" i="3"/>
  <c r="N92" i="3"/>
  <c r="O92" i="3" s="1"/>
  <c r="P92" i="3" s="1"/>
  <c r="Q92" i="3" s="1"/>
  <c r="T92" i="3"/>
  <c r="G357" i="3"/>
  <c r="H356" i="3"/>
  <c r="S92" i="3" l="1"/>
  <c r="R93" i="3"/>
  <c r="L93" i="3"/>
  <c r="J93" i="3"/>
  <c r="M93" i="3" s="1"/>
  <c r="D93" i="3"/>
  <c r="G358" i="3"/>
  <c r="H357" i="3"/>
  <c r="U92" i="3" l="1"/>
  <c r="V92" i="3"/>
  <c r="G359" i="3"/>
  <c r="H358" i="3"/>
  <c r="E93" i="3" l="1"/>
  <c r="I93" i="3" s="1"/>
  <c r="W92" i="3"/>
  <c r="H359" i="3"/>
  <c r="G360" i="3"/>
  <c r="N93" i="3" l="1"/>
  <c r="O93" i="3" s="1"/>
  <c r="P93" i="3" s="1"/>
  <c r="Q93" i="3" s="1"/>
  <c r="T93" i="3"/>
  <c r="Z92" i="3"/>
  <c r="AA92" i="3"/>
  <c r="AB92" i="3"/>
  <c r="Y92" i="3"/>
  <c r="G361" i="3"/>
  <c r="H360" i="3"/>
  <c r="L94" i="3" l="1"/>
  <c r="J94" i="3"/>
  <c r="M94" i="3" s="1"/>
  <c r="S93" i="3"/>
  <c r="R94" i="3"/>
  <c r="D94" i="3"/>
  <c r="G362" i="3"/>
  <c r="H361" i="3"/>
  <c r="U93" i="3" l="1"/>
  <c r="V93" i="3"/>
  <c r="G363" i="3"/>
  <c r="H362" i="3"/>
  <c r="E94" i="3" l="1"/>
  <c r="I94" i="3" s="1"/>
  <c r="W93" i="3"/>
  <c r="H363" i="3"/>
  <c r="G364" i="3"/>
  <c r="T94" i="3" l="1"/>
  <c r="N94" i="3"/>
  <c r="O94" i="3" s="1"/>
  <c r="P94" i="3" s="1"/>
  <c r="Q94" i="3" s="1"/>
  <c r="Z93" i="3"/>
  <c r="Y93" i="3"/>
  <c r="AB93" i="3"/>
  <c r="AA93" i="3"/>
  <c r="H364" i="3"/>
  <c r="G365" i="3"/>
  <c r="D95" i="3" l="1"/>
  <c r="C96" i="3" s="1"/>
  <c r="C97" i="3" s="1"/>
  <c r="C98" i="3" s="1"/>
  <c r="C99" i="3" s="1"/>
  <c r="L95" i="3"/>
  <c r="J95" i="3"/>
  <c r="M95" i="3" s="1"/>
  <c r="R95" i="3"/>
  <c r="S94" i="3"/>
  <c r="H365" i="3"/>
  <c r="G366" i="3"/>
  <c r="U94" i="3" l="1"/>
  <c r="V94" i="3"/>
  <c r="H366" i="3"/>
  <c r="G367" i="3"/>
  <c r="E95" i="3" l="1"/>
  <c r="I95" i="3" s="1"/>
  <c r="W94" i="3"/>
  <c r="H367" i="3"/>
  <c r="G368" i="3"/>
  <c r="N95" i="3" l="1"/>
  <c r="O95" i="3" s="1"/>
  <c r="P95" i="3" s="1"/>
  <c r="Q95" i="3" s="1"/>
  <c r="T95" i="3"/>
  <c r="Z94" i="3"/>
  <c r="Y94" i="3"/>
  <c r="AB94" i="3"/>
  <c r="AA94" i="3"/>
  <c r="G369" i="3"/>
  <c r="H368" i="3"/>
  <c r="L96" i="3" l="1"/>
  <c r="J96" i="3"/>
  <c r="M96" i="3" s="1"/>
  <c r="S95" i="3"/>
  <c r="R96" i="3"/>
  <c r="D96" i="3"/>
  <c r="H369" i="3"/>
  <c r="G370" i="3"/>
  <c r="U95" i="3" l="1"/>
  <c r="V95" i="3"/>
  <c r="H370" i="3"/>
  <c r="G371" i="3"/>
  <c r="E96" i="3" l="1"/>
  <c r="I96" i="3" s="1"/>
  <c r="W95" i="3"/>
  <c r="G372" i="3"/>
  <c r="H371" i="3"/>
  <c r="N96" i="3" l="1"/>
  <c r="O96" i="3" s="1"/>
  <c r="P96" i="3" s="1"/>
  <c r="Q96" i="3" s="1"/>
  <c r="T96" i="3"/>
  <c r="AA95" i="3"/>
  <c r="Y95" i="3"/>
  <c r="Z95" i="3"/>
  <c r="AB95" i="3"/>
  <c r="G373" i="3"/>
  <c r="H372" i="3"/>
  <c r="S96" i="3" l="1"/>
  <c r="L97" i="3"/>
  <c r="J97" i="3"/>
  <c r="M97" i="3" s="1"/>
  <c r="D97" i="3"/>
  <c r="R97" i="3"/>
  <c r="G374" i="3"/>
  <c r="H373" i="3"/>
  <c r="U96" i="3" l="1"/>
  <c r="V96" i="3"/>
  <c r="H374" i="3"/>
  <c r="G375" i="3"/>
  <c r="E97" i="3" l="1"/>
  <c r="I97" i="3" s="1"/>
  <c r="W96" i="3"/>
  <c r="H375" i="3"/>
  <c r="G376" i="3"/>
  <c r="AB96" i="3" l="1"/>
  <c r="AA96" i="3"/>
  <c r="Y96" i="3"/>
  <c r="Z96" i="3"/>
  <c r="T97" i="3"/>
  <c r="N97" i="3"/>
  <c r="O97" i="3" s="1"/>
  <c r="P97" i="3" s="1"/>
  <c r="Q97" i="3" s="1"/>
  <c r="H376" i="3"/>
  <c r="G377" i="3"/>
  <c r="S97" i="3" l="1"/>
  <c r="D98" i="3"/>
  <c r="J98" i="3"/>
  <c r="L98" i="3"/>
  <c r="R98" i="3"/>
  <c r="G378" i="3"/>
  <c r="H377" i="3"/>
  <c r="M98" i="3" l="1"/>
  <c r="U97" i="3"/>
  <c r="V97" i="3"/>
  <c r="G379" i="3"/>
  <c r="H378" i="3"/>
  <c r="E98" i="3" l="1"/>
  <c r="I98" i="3" s="1"/>
  <c r="W97" i="3"/>
  <c r="H379" i="3"/>
  <c r="G380" i="3"/>
  <c r="N98" i="3" l="1"/>
  <c r="O98" i="3" s="1"/>
  <c r="P98" i="3" s="1"/>
  <c r="Q98" i="3" s="1"/>
  <c r="T98" i="3"/>
  <c r="AB97" i="3"/>
  <c r="Z97" i="3"/>
  <c r="Y97" i="3"/>
  <c r="AA97" i="3"/>
  <c r="H380" i="3"/>
  <c r="G381" i="3"/>
  <c r="J99" i="3" l="1"/>
  <c r="S98" i="3"/>
  <c r="D99" i="3"/>
  <c r="C100" i="3" s="1"/>
  <c r="C101" i="3" s="1"/>
  <c r="C102" i="3" s="1"/>
  <c r="C103" i="3" s="1"/>
  <c r="R99" i="3"/>
  <c r="L99" i="3"/>
  <c r="G382" i="3"/>
  <c r="H381" i="3"/>
  <c r="M99" i="3" l="1"/>
  <c r="U98" i="3"/>
  <c r="V98" i="3"/>
  <c r="H382" i="3"/>
  <c r="G383" i="3"/>
  <c r="W98" i="3" l="1"/>
  <c r="AB98" i="3" s="1"/>
  <c r="E99" i="3"/>
  <c r="I99" i="3" s="1"/>
  <c r="G384" i="3"/>
  <c r="H383" i="3"/>
  <c r="Y98" i="3" l="1"/>
  <c r="Z98" i="3"/>
  <c r="AA98" i="3"/>
  <c r="N99" i="3"/>
  <c r="O99" i="3" s="1"/>
  <c r="P99" i="3" s="1"/>
  <c r="Q99" i="3" s="1"/>
  <c r="T99" i="3"/>
  <c r="H384" i="3"/>
  <c r="G385" i="3"/>
  <c r="S99" i="3" l="1"/>
  <c r="L100" i="3"/>
  <c r="J100" i="3"/>
  <c r="D100" i="3"/>
  <c r="R100" i="3"/>
  <c r="H385" i="3"/>
  <c r="G386" i="3"/>
  <c r="M100" i="3" l="1"/>
  <c r="U99" i="3"/>
  <c r="V99" i="3"/>
  <c r="G387" i="3"/>
  <c r="H386" i="3"/>
  <c r="E100" i="3" l="1"/>
  <c r="I100" i="3" s="1"/>
  <c r="W99" i="3"/>
  <c r="H387" i="3"/>
  <c r="G388" i="3"/>
  <c r="T100" i="3" l="1"/>
  <c r="N100" i="3"/>
  <c r="O100" i="3" s="1"/>
  <c r="P100" i="3" s="1"/>
  <c r="Q100" i="3" s="1"/>
  <c r="Z99" i="3"/>
  <c r="AA99" i="3"/>
  <c r="AB99" i="3"/>
  <c r="Y99" i="3"/>
  <c r="G389" i="3"/>
  <c r="H388" i="3"/>
  <c r="J101" i="3" l="1"/>
  <c r="S100" i="3"/>
  <c r="L101" i="3"/>
  <c r="D101" i="3"/>
  <c r="R101" i="3"/>
  <c r="G390" i="3"/>
  <c r="H389" i="3"/>
  <c r="M101" i="3" l="1"/>
  <c r="U100" i="3"/>
  <c r="V100" i="3"/>
  <c r="H390" i="3"/>
  <c r="G391" i="3"/>
  <c r="E101" i="3" l="1"/>
  <c r="I101" i="3" s="1"/>
  <c r="W100" i="3"/>
  <c r="H391" i="3"/>
  <c r="G392" i="3"/>
  <c r="T101" i="3" l="1"/>
  <c r="N101" i="3"/>
  <c r="O101" i="3" s="1"/>
  <c r="P101" i="3" s="1"/>
  <c r="Q101" i="3" s="1"/>
  <c r="AB100" i="3"/>
  <c r="Y100" i="3"/>
  <c r="Z100" i="3"/>
  <c r="AA100" i="3"/>
  <c r="H392" i="3"/>
  <c r="G393" i="3"/>
  <c r="D102" i="3" l="1"/>
  <c r="S101" i="3"/>
  <c r="R102" i="3"/>
  <c r="J102" i="3"/>
  <c r="L102" i="3"/>
  <c r="H393" i="3"/>
  <c r="G394" i="3"/>
  <c r="M102" i="3" l="1"/>
  <c r="U101" i="3"/>
  <c r="V101" i="3"/>
  <c r="G395" i="3"/>
  <c r="H394" i="3"/>
  <c r="E102" i="3" l="1"/>
  <c r="I102" i="3" s="1"/>
  <c r="W101" i="3"/>
  <c r="G396" i="3"/>
  <c r="H395" i="3"/>
  <c r="Z101" i="3" l="1"/>
  <c r="AA101" i="3"/>
  <c r="AB101" i="3"/>
  <c r="Y101" i="3"/>
  <c r="N102" i="3"/>
  <c r="O102" i="3" s="1"/>
  <c r="P102" i="3" s="1"/>
  <c r="Q102" i="3" s="1"/>
  <c r="T102" i="3"/>
  <c r="G397" i="3"/>
  <c r="H396" i="3"/>
  <c r="J103" i="3" l="1"/>
  <c r="S102" i="3"/>
  <c r="D103" i="3"/>
  <c r="C104" i="3" s="1"/>
  <c r="C105" i="3" s="1"/>
  <c r="C106" i="3" s="1"/>
  <c r="C107" i="3" s="1"/>
  <c r="L103" i="3"/>
  <c r="R103" i="3"/>
  <c r="G398" i="3"/>
  <c r="H397" i="3"/>
  <c r="M103" i="3" l="1"/>
  <c r="U102" i="3"/>
  <c r="V102" i="3"/>
  <c r="H398" i="3"/>
  <c r="G399" i="3"/>
  <c r="E103" i="3" l="1"/>
  <c r="I103" i="3" s="1"/>
  <c r="W102" i="3"/>
  <c r="H399" i="3"/>
  <c r="G400" i="3"/>
  <c r="AB102" i="3" l="1"/>
  <c r="AA102" i="3"/>
  <c r="Y102" i="3"/>
  <c r="Z102" i="3"/>
  <c r="T103" i="3"/>
  <c r="N103" i="3"/>
  <c r="O103" i="3" s="1"/>
  <c r="P103" i="3" s="1"/>
  <c r="Q103" i="3" s="1"/>
  <c r="H400" i="3"/>
  <c r="G401" i="3"/>
  <c r="S103" i="3" l="1"/>
  <c r="J104" i="3"/>
  <c r="L104" i="3"/>
  <c r="R104" i="3"/>
  <c r="D104" i="3"/>
  <c r="H401" i="3"/>
  <c r="G402" i="3"/>
  <c r="M104" i="3" l="1"/>
  <c r="U103" i="3"/>
  <c r="V103" i="3"/>
  <c r="H402" i="3"/>
  <c r="G403" i="3"/>
  <c r="E104" i="3" l="1"/>
  <c r="I104" i="3" s="1"/>
  <c r="W103" i="3"/>
  <c r="G404" i="3"/>
  <c r="H403" i="3"/>
  <c r="Y103" i="3" l="1"/>
  <c r="Z103" i="3"/>
  <c r="AB103" i="3"/>
  <c r="AA103" i="3"/>
  <c r="T104" i="3"/>
  <c r="N104" i="3"/>
  <c r="O104" i="3" s="1"/>
  <c r="P104" i="3" s="1"/>
  <c r="Q104" i="3" s="1"/>
  <c r="G405" i="3"/>
  <c r="H404" i="3"/>
  <c r="S104" i="3" l="1"/>
  <c r="D105" i="3"/>
  <c r="L105" i="3"/>
  <c r="R105" i="3"/>
  <c r="J105" i="3"/>
  <c r="M105" i="3" s="1"/>
  <c r="H405" i="3"/>
  <c r="G406" i="3"/>
  <c r="U104" i="3" l="1"/>
  <c r="V104" i="3"/>
  <c r="H406" i="3"/>
  <c r="G407" i="3"/>
  <c r="E105" i="3" l="1"/>
  <c r="I105" i="3" s="1"/>
  <c r="W104" i="3"/>
  <c r="H407" i="3"/>
  <c r="G408" i="3"/>
  <c r="AB104" i="3" l="1"/>
  <c r="AA104" i="3"/>
  <c r="Z104" i="3"/>
  <c r="Y104" i="3"/>
  <c r="N105" i="3"/>
  <c r="O105" i="3" s="1"/>
  <c r="P105" i="3" s="1"/>
  <c r="Q105" i="3" s="1"/>
  <c r="T105" i="3"/>
  <c r="H408" i="3"/>
  <c r="G409" i="3"/>
  <c r="L106" i="3" l="1"/>
  <c r="S105" i="3"/>
  <c r="D106" i="3"/>
  <c r="J106" i="3"/>
  <c r="R106" i="3"/>
  <c r="H409" i="3"/>
  <c r="G410" i="3"/>
  <c r="M106" i="3" l="1"/>
  <c r="U105" i="3"/>
  <c r="V105" i="3"/>
  <c r="H410" i="3"/>
  <c r="G411" i="3"/>
  <c r="E106" i="3" l="1"/>
  <c r="I106" i="3" s="1"/>
  <c r="W105" i="3"/>
  <c r="G412" i="3"/>
  <c r="H411" i="3"/>
  <c r="T106" i="3" l="1"/>
  <c r="N106" i="3"/>
  <c r="O106" i="3" s="1"/>
  <c r="P106" i="3" s="1"/>
  <c r="Q106" i="3" s="1"/>
  <c r="AA105" i="3"/>
  <c r="Z105" i="3"/>
  <c r="AB105" i="3"/>
  <c r="Y105" i="3"/>
  <c r="G413" i="3"/>
  <c r="H412" i="3"/>
  <c r="D107" i="3" l="1"/>
  <c r="C108" i="3" s="1"/>
  <c r="C109" i="3" s="1"/>
  <c r="C110" i="3" s="1"/>
  <c r="C111" i="3" s="1"/>
  <c r="S106" i="3"/>
  <c r="J107" i="3"/>
  <c r="L107" i="3"/>
  <c r="R107" i="3"/>
  <c r="G414" i="3"/>
  <c r="H413" i="3"/>
  <c r="M107" i="3" l="1"/>
  <c r="U106" i="3"/>
  <c r="V106" i="3"/>
  <c r="H414" i="3"/>
  <c r="G415" i="3"/>
  <c r="W106" i="3" l="1"/>
  <c r="AB106" i="3" s="1"/>
  <c r="E107" i="3"/>
  <c r="I107" i="3" s="1"/>
  <c r="G416" i="3"/>
  <c r="H415" i="3"/>
  <c r="AA106" i="3" l="1"/>
  <c r="Y106" i="3"/>
  <c r="Z106" i="3"/>
  <c r="N107" i="3"/>
  <c r="O107" i="3" s="1"/>
  <c r="P107" i="3" s="1"/>
  <c r="Q107" i="3" s="1"/>
  <c r="T107" i="3"/>
  <c r="H416" i="3"/>
  <c r="G417" i="3"/>
  <c r="D108" i="3" l="1"/>
  <c r="S107" i="3"/>
  <c r="L108" i="3"/>
  <c r="R108" i="3"/>
  <c r="J108" i="3"/>
  <c r="G418" i="3"/>
  <c r="H417" i="3"/>
  <c r="M108" i="3" l="1"/>
  <c r="U107" i="3"/>
  <c r="V107" i="3"/>
  <c r="H418" i="3"/>
  <c r="G419" i="3"/>
  <c r="E108" i="3" l="1"/>
  <c r="I108" i="3" s="1"/>
  <c r="W107" i="3"/>
  <c r="G420" i="3"/>
  <c r="H419" i="3"/>
  <c r="AA107" i="3" l="1"/>
  <c r="AB107" i="3"/>
  <c r="Z107" i="3"/>
  <c r="Y107" i="3"/>
  <c r="T108" i="3"/>
  <c r="N108" i="3"/>
  <c r="O108" i="3" s="1"/>
  <c r="P108" i="3" s="1"/>
  <c r="Q108" i="3" s="1"/>
  <c r="H420" i="3"/>
  <c r="G421" i="3"/>
  <c r="D109" i="3" l="1"/>
  <c r="R109" i="3"/>
  <c r="J109" i="3"/>
  <c r="L109" i="3"/>
  <c r="S108" i="3"/>
  <c r="H421" i="3"/>
  <c r="G422" i="3"/>
  <c r="M109" i="3" l="1"/>
  <c r="U108" i="3"/>
  <c r="V108" i="3"/>
  <c r="G423" i="3"/>
  <c r="H422" i="3"/>
  <c r="E109" i="3" l="1"/>
  <c r="I109" i="3" s="1"/>
  <c r="W108" i="3"/>
  <c r="H423" i="3"/>
  <c r="G424" i="3"/>
  <c r="AB108" i="3" l="1"/>
  <c r="Z108" i="3"/>
  <c r="Y108" i="3"/>
  <c r="AA108" i="3"/>
  <c r="T109" i="3"/>
  <c r="N109" i="3"/>
  <c r="O109" i="3" s="1"/>
  <c r="P109" i="3" s="1"/>
  <c r="Q109" i="3" s="1"/>
  <c r="G425" i="3"/>
  <c r="H424" i="3"/>
  <c r="S109" i="3" l="1"/>
  <c r="L110" i="3"/>
  <c r="D110" i="3"/>
  <c r="R110" i="3"/>
  <c r="J110" i="3"/>
  <c r="M110" i="3" s="1"/>
  <c r="G426" i="3"/>
  <c r="H425" i="3"/>
  <c r="U109" i="3" l="1"/>
  <c r="V109" i="3"/>
  <c r="G427" i="3"/>
  <c r="H426" i="3"/>
  <c r="E110" i="3" l="1"/>
  <c r="I110" i="3" s="1"/>
  <c r="W109" i="3"/>
  <c r="H427" i="3"/>
  <c r="G428" i="3"/>
  <c r="Y109" i="3" l="1"/>
  <c r="AA109" i="3"/>
  <c r="Z109" i="3"/>
  <c r="AB109" i="3"/>
  <c r="T110" i="3"/>
  <c r="N110" i="3"/>
  <c r="O110" i="3" s="1"/>
  <c r="P110" i="3" s="1"/>
  <c r="Q110" i="3" s="1"/>
  <c r="H428" i="3"/>
  <c r="G429" i="3"/>
  <c r="L111" i="3" l="1"/>
  <c r="R111" i="3"/>
  <c r="S110" i="3"/>
  <c r="J111" i="3"/>
  <c r="M111" i="3" s="1"/>
  <c r="D111" i="3"/>
  <c r="C112" i="3" s="1"/>
  <c r="C113" i="3" s="1"/>
  <c r="C114" i="3" s="1"/>
  <c r="C115" i="3" s="1"/>
  <c r="G430" i="3"/>
  <c r="H429" i="3"/>
  <c r="U110" i="3" l="1"/>
  <c r="V110" i="3"/>
  <c r="G431" i="3"/>
  <c r="H430" i="3"/>
  <c r="E111" i="3" l="1"/>
  <c r="I111" i="3" s="1"/>
  <c r="W110" i="3"/>
  <c r="G432" i="3"/>
  <c r="H431" i="3"/>
  <c r="Z110" i="3" l="1"/>
  <c r="AB110" i="3"/>
  <c r="AA110" i="3"/>
  <c r="Y110" i="3"/>
  <c r="T111" i="3"/>
  <c r="N111" i="3"/>
  <c r="O111" i="3" s="1"/>
  <c r="P111" i="3" s="1"/>
  <c r="Q111" i="3" s="1"/>
  <c r="H432" i="3"/>
  <c r="G433" i="3"/>
  <c r="L112" i="3" l="1"/>
  <c r="D112" i="3"/>
  <c r="S111" i="3"/>
  <c r="R112" i="3"/>
  <c r="J112" i="3"/>
  <c r="M112" i="3" s="1"/>
  <c r="H433" i="3"/>
  <c r="G434" i="3"/>
  <c r="U111" i="3" l="1"/>
  <c r="V111" i="3"/>
  <c r="G435" i="3"/>
  <c r="H434" i="3"/>
  <c r="E112" i="3" l="1"/>
  <c r="I112" i="3" s="1"/>
  <c r="W111" i="3"/>
  <c r="G436" i="3"/>
  <c r="H435" i="3"/>
  <c r="T112" i="3" l="1"/>
  <c r="N112" i="3"/>
  <c r="O112" i="3" s="1"/>
  <c r="P112" i="3" s="1"/>
  <c r="Q112" i="3" s="1"/>
  <c r="Z111" i="3"/>
  <c r="AA111" i="3"/>
  <c r="Y111" i="3"/>
  <c r="AB111" i="3"/>
  <c r="H436" i="3"/>
  <c r="G437" i="3"/>
  <c r="S112" i="3" l="1"/>
  <c r="D113" i="3"/>
  <c r="R113" i="3"/>
  <c r="L113" i="3"/>
  <c r="J113" i="3"/>
  <c r="G438" i="3"/>
  <c r="H437" i="3"/>
  <c r="M113" i="3" l="1"/>
  <c r="U112" i="3"/>
  <c r="V112" i="3"/>
  <c r="G439" i="3"/>
  <c r="H438" i="3"/>
  <c r="E113" i="3" l="1"/>
  <c r="I113" i="3" s="1"/>
  <c r="W112" i="3"/>
  <c r="H439" i="3"/>
  <c r="G440" i="3"/>
  <c r="AA112" i="3" l="1"/>
  <c r="Y112" i="3"/>
  <c r="AB112" i="3"/>
  <c r="Z112" i="3"/>
  <c r="N113" i="3"/>
  <c r="O113" i="3" s="1"/>
  <c r="P113" i="3" s="1"/>
  <c r="Q113" i="3" s="1"/>
  <c r="T113" i="3"/>
  <c r="H440" i="3"/>
  <c r="G441" i="3"/>
  <c r="S113" i="3" l="1"/>
  <c r="D114" i="3"/>
  <c r="L114" i="3"/>
  <c r="J114" i="3"/>
  <c r="M114" i="3" s="1"/>
  <c r="R114" i="3"/>
  <c r="G442" i="3"/>
  <c r="H441" i="3"/>
  <c r="U113" i="3" l="1"/>
  <c r="V113" i="3"/>
  <c r="H442" i="3"/>
  <c r="G443" i="3"/>
  <c r="W113" i="3" l="1"/>
  <c r="Y113" i="3" s="1"/>
  <c r="E114" i="3"/>
  <c r="I114" i="3" s="1"/>
  <c r="G444" i="3"/>
  <c r="H443" i="3"/>
  <c r="Z113" i="3" l="1"/>
  <c r="AA113" i="3"/>
  <c r="AB113" i="3"/>
  <c r="N114" i="3"/>
  <c r="O114" i="3" s="1"/>
  <c r="P114" i="3" s="1"/>
  <c r="Q114" i="3" s="1"/>
  <c r="T114" i="3"/>
  <c r="G445" i="3"/>
  <c r="H444" i="3"/>
  <c r="D115" i="3" l="1"/>
  <c r="C116" i="3" s="1"/>
  <c r="C117" i="3" s="1"/>
  <c r="C118" i="3" s="1"/>
  <c r="C119" i="3" s="1"/>
  <c r="R115" i="3"/>
  <c r="S114" i="3"/>
  <c r="J115" i="3"/>
  <c r="L115" i="3"/>
  <c r="G446" i="3"/>
  <c r="H445" i="3"/>
  <c r="M115" i="3" l="1"/>
  <c r="U114" i="3"/>
  <c r="V114" i="3"/>
  <c r="G447" i="3"/>
  <c r="H446" i="3"/>
  <c r="E115" i="3" l="1"/>
  <c r="I115" i="3" s="1"/>
  <c r="W114" i="3"/>
  <c r="H447" i="3"/>
  <c r="G448" i="3"/>
  <c r="AA114" i="3" l="1"/>
  <c r="AB114" i="3"/>
  <c r="Z114" i="3"/>
  <c r="Y114" i="3"/>
  <c r="T115" i="3"/>
  <c r="N115" i="3"/>
  <c r="O115" i="3" s="1"/>
  <c r="P115" i="3" s="1"/>
  <c r="Q115" i="3" s="1"/>
  <c r="G449" i="3"/>
  <c r="H448" i="3"/>
  <c r="L116" i="3" l="1"/>
  <c r="S115" i="3"/>
  <c r="R116" i="3"/>
  <c r="D116" i="3"/>
  <c r="J116" i="3"/>
  <c r="G450" i="3"/>
  <c r="H449" i="3"/>
  <c r="M116" i="3" l="1"/>
  <c r="U115" i="3"/>
  <c r="V115" i="3"/>
  <c r="H450" i="3"/>
  <c r="G451" i="3"/>
  <c r="E116" i="3" l="1"/>
  <c r="I116" i="3" s="1"/>
  <c r="W115" i="3"/>
  <c r="G452" i="3"/>
  <c r="H451" i="3"/>
  <c r="Y115" i="3" l="1"/>
  <c r="Z115" i="3"/>
  <c r="AA115" i="3"/>
  <c r="AB115" i="3"/>
  <c r="N116" i="3"/>
  <c r="O116" i="3" s="1"/>
  <c r="P116" i="3" s="1"/>
  <c r="Q116" i="3" s="1"/>
  <c r="T116" i="3"/>
  <c r="G453" i="3"/>
  <c r="H452" i="3"/>
  <c r="D117" i="3" l="1"/>
  <c r="L117" i="3"/>
  <c r="J117" i="3"/>
  <c r="M117" i="3" s="1"/>
  <c r="R117" i="3"/>
  <c r="S116" i="3"/>
  <c r="G454" i="3"/>
  <c r="H453" i="3"/>
  <c r="U116" i="3" l="1"/>
  <c r="V116" i="3"/>
  <c r="G455" i="3"/>
  <c r="H454" i="3"/>
  <c r="E117" i="3" l="1"/>
  <c r="I117" i="3" s="1"/>
  <c r="W116" i="3"/>
  <c r="G456" i="3"/>
  <c r="H455" i="3"/>
  <c r="N117" i="3" l="1"/>
  <c r="O117" i="3" s="1"/>
  <c r="P117" i="3" s="1"/>
  <c r="Q117" i="3" s="1"/>
  <c r="T117" i="3"/>
  <c r="AB116" i="3"/>
  <c r="AA116" i="3"/>
  <c r="Y116" i="3"/>
  <c r="Z116" i="3"/>
  <c r="H456" i="3"/>
  <c r="G457" i="3"/>
  <c r="L118" i="3" l="1"/>
  <c r="R118" i="3"/>
  <c r="S117" i="3"/>
  <c r="D118" i="3"/>
  <c r="J118" i="3"/>
  <c r="M118" i="3" s="1"/>
  <c r="H457" i="3"/>
  <c r="G458" i="3"/>
  <c r="U117" i="3" l="1"/>
  <c r="V117" i="3"/>
  <c r="H458" i="3"/>
  <c r="G459" i="3"/>
  <c r="E118" i="3" l="1"/>
  <c r="I118" i="3" s="1"/>
  <c r="W117" i="3"/>
  <c r="H459" i="3"/>
  <c r="G460" i="3"/>
  <c r="AA117" i="3" l="1"/>
  <c r="Z117" i="3"/>
  <c r="Y117" i="3"/>
  <c r="AB117" i="3"/>
  <c r="T118" i="3"/>
  <c r="N118" i="3"/>
  <c r="O118" i="3" s="1"/>
  <c r="P118" i="3" s="1"/>
  <c r="Q118" i="3" s="1"/>
  <c r="H460" i="3"/>
  <c r="G461" i="3"/>
  <c r="S118" i="3" l="1"/>
  <c r="L119" i="3"/>
  <c r="D119" i="3"/>
  <c r="C120" i="3" s="1"/>
  <c r="C121" i="3" s="1"/>
  <c r="C122" i="3" s="1"/>
  <c r="C123" i="3" s="1"/>
  <c r="J119" i="3"/>
  <c r="M119" i="3" s="1"/>
  <c r="R119" i="3"/>
  <c r="H461" i="3"/>
  <c r="G462" i="3"/>
  <c r="U118" i="3" l="1"/>
  <c r="V118" i="3"/>
  <c r="H462" i="3"/>
  <c r="G463" i="3"/>
  <c r="E119" i="3" l="1"/>
  <c r="I119" i="3" s="1"/>
  <c r="W118" i="3"/>
  <c r="G464" i="3"/>
  <c r="H463" i="3"/>
  <c r="T119" i="3" l="1"/>
  <c r="N119" i="3"/>
  <c r="O119" i="3" s="1"/>
  <c r="P119" i="3" s="1"/>
  <c r="Q119" i="3" s="1"/>
  <c r="Y118" i="3"/>
  <c r="AA118" i="3"/>
  <c r="AB118" i="3"/>
  <c r="Z118" i="3"/>
  <c r="G465" i="3"/>
  <c r="H464" i="3"/>
  <c r="S119" i="3" l="1"/>
  <c r="R120" i="3"/>
  <c r="L120" i="3"/>
  <c r="D120" i="3"/>
  <c r="J120" i="3"/>
  <c r="M120" i="3" s="1"/>
  <c r="G466" i="3"/>
  <c r="H465" i="3"/>
  <c r="U119" i="3" l="1"/>
  <c r="V119" i="3"/>
  <c r="H466" i="3"/>
  <c r="G467" i="3"/>
  <c r="E120" i="3" l="1"/>
  <c r="I120" i="3" s="1"/>
  <c r="W119" i="3"/>
  <c r="H467" i="3"/>
  <c r="G468" i="3"/>
  <c r="T120" i="3" l="1"/>
  <c r="N120" i="3"/>
  <c r="O120" i="3" s="1"/>
  <c r="P120" i="3" s="1"/>
  <c r="Q120" i="3" s="1"/>
  <c r="Z119" i="3"/>
  <c r="Y119" i="3"/>
  <c r="AA119" i="3"/>
  <c r="AB119" i="3"/>
  <c r="H468" i="3"/>
  <c r="G469" i="3"/>
  <c r="L121" i="3" l="1"/>
  <c r="D121" i="3"/>
  <c r="R121" i="3"/>
  <c r="S120" i="3"/>
  <c r="J121" i="3"/>
  <c r="M121" i="3" s="1"/>
  <c r="H469" i="3"/>
  <c r="G470" i="3"/>
  <c r="U120" i="3" l="1"/>
  <c r="V120" i="3"/>
  <c r="G471" i="3"/>
  <c r="H470" i="3"/>
  <c r="E121" i="3" l="1"/>
  <c r="I121" i="3" s="1"/>
  <c r="W120" i="3"/>
  <c r="H471" i="3"/>
  <c r="G472" i="3"/>
  <c r="N121" i="3" l="1"/>
  <c r="O121" i="3" s="1"/>
  <c r="P121" i="3" s="1"/>
  <c r="Q121" i="3" s="1"/>
  <c r="T121" i="3"/>
  <c r="AA120" i="3"/>
  <c r="Z120" i="3"/>
  <c r="Y120" i="3"/>
  <c r="AB120" i="3"/>
  <c r="G473" i="3"/>
  <c r="H472" i="3"/>
  <c r="S121" i="3" l="1"/>
  <c r="D122" i="3"/>
  <c r="L122" i="3"/>
  <c r="J122" i="3"/>
  <c r="M122" i="3" s="1"/>
  <c r="R122" i="3"/>
  <c r="H473" i="3"/>
  <c r="G474" i="3"/>
  <c r="U121" i="3" l="1"/>
  <c r="V121" i="3"/>
  <c r="H474" i="3"/>
  <c r="G475" i="3"/>
  <c r="E122" i="3" l="1"/>
  <c r="I122" i="3" s="1"/>
  <c r="W121" i="3"/>
  <c r="G476" i="3"/>
  <c r="H475" i="3"/>
  <c r="T122" i="3" l="1"/>
  <c r="N122" i="3"/>
  <c r="O122" i="3" s="1"/>
  <c r="P122" i="3" s="1"/>
  <c r="Q122" i="3" s="1"/>
  <c r="AB121" i="3"/>
  <c r="Z121" i="3"/>
  <c r="Y121" i="3"/>
  <c r="AA121" i="3"/>
  <c r="H476" i="3"/>
  <c r="G477" i="3"/>
  <c r="L123" i="3" l="1"/>
  <c r="S122" i="3"/>
  <c r="D123" i="3"/>
  <c r="C124" i="3" s="1"/>
  <c r="C125" i="3" s="1"/>
  <c r="C126" i="3" s="1"/>
  <c r="C127" i="3" s="1"/>
  <c r="R123" i="3"/>
  <c r="J123" i="3"/>
  <c r="M123" i="3" s="1"/>
  <c r="G478" i="3"/>
  <c r="H477" i="3"/>
  <c r="U122" i="3" l="1"/>
  <c r="V122" i="3"/>
  <c r="H478" i="3"/>
  <c r="G479" i="3"/>
  <c r="E123" i="3" l="1"/>
  <c r="I123" i="3" s="1"/>
  <c r="W122" i="3"/>
  <c r="G480" i="3"/>
  <c r="H479" i="3"/>
  <c r="N123" i="3" l="1"/>
  <c r="O123" i="3" s="1"/>
  <c r="P123" i="3" s="1"/>
  <c r="Q123" i="3" s="1"/>
  <c r="T123" i="3"/>
  <c r="AB122" i="3"/>
  <c r="Z122" i="3"/>
  <c r="AA122" i="3"/>
  <c r="Y122" i="3"/>
  <c r="G481" i="3"/>
  <c r="H480" i="3"/>
  <c r="D124" i="3" l="1"/>
  <c r="L124" i="3"/>
  <c r="S123" i="3"/>
  <c r="J124" i="3"/>
  <c r="R124" i="3"/>
  <c r="G482" i="3"/>
  <c r="H481" i="3"/>
  <c r="M124" i="3" l="1"/>
  <c r="U123" i="3"/>
  <c r="V123" i="3"/>
  <c r="H482" i="3"/>
  <c r="G483" i="3"/>
  <c r="W123" i="3" l="1"/>
  <c r="AB123" i="3" s="1"/>
  <c r="E124" i="3"/>
  <c r="I124" i="3" s="1"/>
  <c r="G484" i="3"/>
  <c r="H483" i="3"/>
  <c r="Y123" i="3" l="1"/>
  <c r="Z123" i="3"/>
  <c r="AA123" i="3"/>
  <c r="N124" i="3"/>
  <c r="O124" i="3" s="1"/>
  <c r="P124" i="3" s="1"/>
  <c r="Q124" i="3" s="1"/>
  <c r="T124" i="3"/>
  <c r="G485" i="3"/>
  <c r="H484" i="3"/>
  <c r="S124" i="3" l="1"/>
  <c r="R125" i="3"/>
  <c r="D125" i="3"/>
  <c r="L125" i="3"/>
  <c r="J125" i="3"/>
  <c r="M125" i="3" s="1"/>
  <c r="H485" i="3"/>
  <c r="G486" i="3"/>
  <c r="U124" i="3" l="1"/>
  <c r="V124" i="3"/>
  <c r="H486" i="3"/>
  <c r="G487" i="3"/>
  <c r="E125" i="3" l="1"/>
  <c r="I125" i="3" s="1"/>
  <c r="W124" i="3"/>
  <c r="H487" i="3"/>
  <c r="G488" i="3"/>
  <c r="AB124" i="3" l="1"/>
  <c r="AA124" i="3"/>
  <c r="Z124" i="3"/>
  <c r="Y124" i="3"/>
  <c r="T125" i="3"/>
  <c r="N125" i="3"/>
  <c r="O125" i="3" s="1"/>
  <c r="P125" i="3" s="1"/>
  <c r="Q125" i="3" s="1"/>
  <c r="H488" i="3"/>
  <c r="G489" i="3"/>
  <c r="L126" i="3" l="1"/>
  <c r="D126" i="3"/>
  <c r="S125" i="3"/>
  <c r="J126" i="3"/>
  <c r="M126" i="3" s="1"/>
  <c r="R126" i="3"/>
  <c r="H489" i="3"/>
  <c r="G490" i="3"/>
  <c r="U125" i="3" l="1"/>
  <c r="V125" i="3"/>
  <c r="H490" i="3"/>
  <c r="G491" i="3"/>
  <c r="E126" i="3" l="1"/>
  <c r="I126" i="3" s="1"/>
  <c r="W125" i="3"/>
  <c r="H491" i="3"/>
  <c r="G492" i="3"/>
  <c r="T126" i="3" l="1"/>
  <c r="N126" i="3"/>
  <c r="O126" i="3" s="1"/>
  <c r="P126" i="3" s="1"/>
  <c r="Q126" i="3" s="1"/>
  <c r="Z125" i="3"/>
  <c r="AA125" i="3"/>
  <c r="Y125" i="3"/>
  <c r="AB125" i="3"/>
  <c r="G493" i="3"/>
  <c r="H492" i="3"/>
  <c r="D127" i="3" l="1"/>
  <c r="C128" i="3" s="1"/>
  <c r="C129" i="3" s="1"/>
  <c r="C130" i="3" s="1"/>
  <c r="C131" i="3" s="1"/>
  <c r="S126" i="3"/>
  <c r="J127" i="3"/>
  <c r="R127" i="3"/>
  <c r="L127" i="3"/>
  <c r="H493" i="3"/>
  <c r="G494" i="3"/>
  <c r="M127" i="3" l="1"/>
  <c r="U126" i="3"/>
  <c r="V126" i="3"/>
  <c r="G495" i="3"/>
  <c r="H494" i="3"/>
  <c r="E127" i="3" l="1"/>
  <c r="I127" i="3" s="1"/>
  <c r="T127" i="3" s="1"/>
  <c r="W126" i="3"/>
  <c r="H495" i="3"/>
  <c r="G496" i="3"/>
  <c r="N127" i="3" l="1"/>
  <c r="O127" i="3" s="1"/>
  <c r="P127" i="3" s="1"/>
  <c r="Q127" i="3" s="1"/>
  <c r="Z126" i="3"/>
  <c r="AB126" i="3"/>
  <c r="Y126" i="3"/>
  <c r="AA126" i="3"/>
  <c r="H496" i="3"/>
  <c r="G497" i="3"/>
  <c r="L128" i="3" l="1"/>
  <c r="D128" i="3"/>
  <c r="S127" i="3"/>
  <c r="J128" i="3"/>
  <c r="M128" i="3" s="1"/>
  <c r="R128" i="3"/>
  <c r="G498" i="3"/>
  <c r="H497" i="3"/>
  <c r="U127" i="3" l="1"/>
  <c r="V127" i="3"/>
  <c r="G499" i="3"/>
  <c r="H498" i="3"/>
  <c r="E128" i="3" l="1"/>
  <c r="I128" i="3" s="1"/>
  <c r="W127" i="3"/>
  <c r="H499" i="3"/>
  <c r="G500" i="3"/>
  <c r="AA127" i="3" l="1"/>
  <c r="AB127" i="3"/>
  <c r="Y127" i="3"/>
  <c r="Z127" i="3"/>
  <c r="T128" i="3"/>
  <c r="N128" i="3"/>
  <c r="O128" i="3" s="1"/>
  <c r="P128" i="3" s="1"/>
  <c r="Q128" i="3" s="1"/>
  <c r="G501" i="3"/>
  <c r="H500" i="3"/>
  <c r="L129" i="3" l="1"/>
  <c r="S128" i="3"/>
  <c r="D129" i="3"/>
  <c r="J129" i="3"/>
  <c r="M129" i="3" s="1"/>
  <c r="R129" i="3"/>
  <c r="G502" i="3"/>
  <c r="H501" i="3"/>
  <c r="U128" i="3" l="1"/>
  <c r="V128" i="3"/>
  <c r="H502" i="3"/>
  <c r="G503" i="3"/>
  <c r="E129" i="3" l="1"/>
  <c r="I129" i="3" s="1"/>
  <c r="W128" i="3"/>
  <c r="G504" i="3"/>
  <c r="H503" i="3"/>
  <c r="N129" i="3" l="1"/>
  <c r="O129" i="3" s="1"/>
  <c r="P129" i="3" s="1"/>
  <c r="Q129" i="3" s="1"/>
  <c r="T129" i="3"/>
  <c r="Y128" i="3"/>
  <c r="AA128" i="3"/>
  <c r="Z128" i="3"/>
  <c r="AB128" i="3"/>
  <c r="H504" i="3"/>
  <c r="G505" i="3"/>
  <c r="L130" i="3" l="1"/>
  <c r="D130" i="3"/>
  <c r="R130" i="3"/>
  <c r="J130" i="3"/>
  <c r="S129" i="3"/>
  <c r="G506" i="3"/>
  <c r="H505" i="3"/>
  <c r="M130" i="3" l="1"/>
  <c r="U129" i="3"/>
  <c r="V129" i="3"/>
  <c r="G507" i="3"/>
  <c r="H506" i="3"/>
  <c r="E130" i="3" l="1"/>
  <c r="I130" i="3" s="1"/>
  <c r="W129" i="3"/>
  <c r="G508" i="3"/>
  <c r="H507" i="3"/>
  <c r="Z129" i="3" l="1"/>
  <c r="AA129" i="3"/>
  <c r="AB129" i="3"/>
  <c r="Y129" i="3"/>
  <c r="N130" i="3"/>
  <c r="O130" i="3" s="1"/>
  <c r="P130" i="3" s="1"/>
  <c r="Q130" i="3" s="1"/>
  <c r="T130" i="3"/>
  <c r="G509" i="3"/>
  <c r="H508" i="3"/>
  <c r="S130" i="3" l="1"/>
  <c r="L131" i="3"/>
  <c r="R131" i="3"/>
  <c r="D131" i="3"/>
  <c r="C132" i="3" s="1"/>
  <c r="C133" i="3" s="1"/>
  <c r="C134" i="3" s="1"/>
  <c r="C135" i="3" s="1"/>
  <c r="J131" i="3"/>
  <c r="M131" i="3" s="1"/>
  <c r="H509" i="3"/>
  <c r="G510" i="3"/>
  <c r="U130" i="3" l="1"/>
  <c r="V130" i="3"/>
  <c r="H510" i="3"/>
  <c r="G511" i="3"/>
  <c r="E131" i="3" l="1"/>
  <c r="I131" i="3" s="1"/>
  <c r="W130" i="3"/>
  <c r="H511" i="3"/>
  <c r="G512" i="3"/>
  <c r="AB130" i="3" l="1"/>
  <c r="Z130" i="3"/>
  <c r="Y130" i="3"/>
  <c r="AA130" i="3"/>
  <c r="T131" i="3"/>
  <c r="N131" i="3"/>
  <c r="O131" i="3" s="1"/>
  <c r="P131" i="3" s="1"/>
  <c r="Q131" i="3" s="1"/>
  <c r="G513" i="3"/>
  <c r="H512" i="3"/>
  <c r="D132" i="3" l="1"/>
  <c r="L132" i="3"/>
  <c r="S131" i="3"/>
  <c r="J132" i="3"/>
  <c r="M132" i="3" s="1"/>
  <c r="R132" i="3"/>
  <c r="G514" i="3"/>
  <c r="H513" i="3"/>
  <c r="U131" i="3" l="1"/>
  <c r="V131" i="3"/>
  <c r="G515" i="3"/>
  <c r="H514" i="3"/>
  <c r="E132" i="3" l="1"/>
  <c r="I132" i="3" s="1"/>
  <c r="W131" i="3"/>
  <c r="G516" i="3"/>
  <c r="H515" i="3"/>
  <c r="T132" i="3" l="1"/>
  <c r="N132" i="3"/>
  <c r="O132" i="3" s="1"/>
  <c r="P132" i="3" s="1"/>
  <c r="Q132" i="3" s="1"/>
  <c r="Z131" i="3"/>
  <c r="Y131" i="3"/>
  <c r="AB131" i="3"/>
  <c r="AA131" i="3"/>
  <c r="G517" i="3"/>
  <c r="H516" i="3"/>
  <c r="J133" i="3" l="1"/>
  <c r="D133" i="3"/>
  <c r="R133" i="3"/>
  <c r="L133" i="3"/>
  <c r="S132" i="3"/>
  <c r="G518" i="3"/>
  <c r="H517" i="3"/>
  <c r="U132" i="3" l="1"/>
  <c r="V132" i="3"/>
  <c r="M133" i="3"/>
  <c r="H518" i="3"/>
  <c r="G519" i="3"/>
  <c r="E133" i="3" l="1"/>
  <c r="I133" i="3" s="1"/>
  <c r="W132" i="3"/>
  <c r="H519" i="3"/>
  <c r="G520" i="3"/>
  <c r="AA132" i="3" l="1"/>
  <c r="Z132" i="3"/>
  <c r="AB132" i="3"/>
  <c r="Y132" i="3"/>
  <c r="T133" i="3"/>
  <c r="N133" i="3"/>
  <c r="O133" i="3" s="1"/>
  <c r="P133" i="3" s="1"/>
  <c r="Q133" i="3" s="1"/>
  <c r="G521" i="3"/>
  <c r="H520" i="3"/>
  <c r="J134" i="3" l="1"/>
  <c r="D134" i="3"/>
  <c r="S133" i="3"/>
  <c r="L134" i="3"/>
  <c r="R134" i="3"/>
  <c r="G522" i="3"/>
  <c r="H521" i="3"/>
  <c r="M134" i="3" l="1"/>
  <c r="U133" i="3"/>
  <c r="V133" i="3"/>
  <c r="H522" i="3"/>
  <c r="G523" i="3"/>
  <c r="E134" i="3" l="1"/>
  <c r="I134" i="3" s="1"/>
  <c r="W133" i="3"/>
  <c r="G524" i="3"/>
  <c r="H523" i="3"/>
  <c r="AB133" i="3" l="1"/>
  <c r="Z133" i="3"/>
  <c r="AA133" i="3"/>
  <c r="Y133" i="3"/>
  <c r="T134" i="3"/>
  <c r="N134" i="3"/>
  <c r="O134" i="3" s="1"/>
  <c r="P134" i="3" s="1"/>
  <c r="Q134" i="3" s="1"/>
  <c r="H524" i="3"/>
  <c r="G525" i="3"/>
  <c r="L135" i="3" l="1"/>
  <c r="D135" i="3"/>
  <c r="C136" i="3" s="1"/>
  <c r="C137" i="3" s="1"/>
  <c r="C138" i="3" s="1"/>
  <c r="C139" i="3" s="1"/>
  <c r="R135" i="3"/>
  <c r="S134" i="3"/>
  <c r="J135" i="3"/>
  <c r="M135" i="3" s="1"/>
  <c r="H525" i="3"/>
  <c r="G526" i="3"/>
  <c r="U134" i="3" l="1"/>
  <c r="V134" i="3"/>
  <c r="G527" i="3"/>
  <c r="H526" i="3"/>
  <c r="E135" i="3" l="1"/>
  <c r="I135" i="3" s="1"/>
  <c r="W134" i="3"/>
  <c r="G528" i="3"/>
  <c r="H527" i="3"/>
  <c r="Y134" i="3" l="1"/>
  <c r="AB134" i="3"/>
  <c r="Z134" i="3"/>
  <c r="AA134" i="3"/>
  <c r="N135" i="3"/>
  <c r="O135" i="3" s="1"/>
  <c r="P135" i="3" s="1"/>
  <c r="Q135" i="3" s="1"/>
  <c r="T135" i="3"/>
  <c r="H528" i="3"/>
  <c r="G529" i="3"/>
  <c r="L136" i="3" l="1"/>
  <c r="S135" i="3"/>
  <c r="R136" i="3"/>
  <c r="J136" i="3"/>
  <c r="D136" i="3"/>
  <c r="H529" i="3"/>
  <c r="G530" i="3"/>
  <c r="M136" i="3" l="1"/>
  <c r="U135" i="3"/>
  <c r="V135" i="3"/>
  <c r="H530" i="3"/>
  <c r="G531" i="3"/>
  <c r="E136" i="3" l="1"/>
  <c r="I136" i="3" s="1"/>
  <c r="W135" i="3"/>
  <c r="H531" i="3"/>
  <c r="G532" i="3"/>
  <c r="T136" i="3" l="1"/>
  <c r="N136" i="3"/>
  <c r="O136" i="3" s="1"/>
  <c r="P136" i="3" s="1"/>
  <c r="Q136" i="3" s="1"/>
  <c r="AA135" i="3"/>
  <c r="AB135" i="3"/>
  <c r="Z135" i="3"/>
  <c r="Y135" i="3"/>
  <c r="H532" i="3"/>
  <c r="G533" i="3"/>
  <c r="D137" i="3" l="1"/>
  <c r="S136" i="3"/>
  <c r="L137" i="3"/>
  <c r="J137" i="3"/>
  <c r="M137" i="3" s="1"/>
  <c r="R137" i="3"/>
  <c r="H533" i="3"/>
  <c r="G534" i="3"/>
  <c r="U136" i="3" l="1"/>
  <c r="V136" i="3"/>
  <c r="H534" i="3"/>
  <c r="G535" i="3"/>
  <c r="E137" i="3" l="1"/>
  <c r="I137" i="3" s="1"/>
  <c r="W136" i="3"/>
  <c r="H535" i="3"/>
  <c r="G536" i="3"/>
  <c r="N137" i="3" l="1"/>
  <c r="O137" i="3" s="1"/>
  <c r="P137" i="3" s="1"/>
  <c r="Q137" i="3" s="1"/>
  <c r="T137" i="3"/>
  <c r="Z136" i="3"/>
  <c r="AB136" i="3"/>
  <c r="AA136" i="3"/>
  <c r="Y136" i="3"/>
  <c r="H536" i="3"/>
  <c r="G537" i="3"/>
  <c r="L138" i="3" l="1"/>
  <c r="S137" i="3"/>
  <c r="R138" i="3"/>
  <c r="D138" i="3"/>
  <c r="J138" i="3"/>
  <c r="M138" i="3" s="1"/>
  <c r="H537" i="3"/>
  <c r="G538" i="3"/>
  <c r="U137" i="3" l="1"/>
  <c r="V137" i="3"/>
  <c r="G539" i="3"/>
  <c r="H538" i="3"/>
  <c r="E138" i="3" l="1"/>
  <c r="I138" i="3" s="1"/>
  <c r="W137" i="3"/>
  <c r="H539" i="3"/>
  <c r="G540" i="3"/>
  <c r="T138" i="3" l="1"/>
  <c r="N138" i="3"/>
  <c r="O138" i="3" s="1"/>
  <c r="P138" i="3" s="1"/>
  <c r="Q138" i="3" s="1"/>
  <c r="AB137" i="3"/>
  <c r="AA137" i="3"/>
  <c r="Z137" i="3"/>
  <c r="Y137" i="3"/>
  <c r="G541" i="3"/>
  <c r="H540" i="3"/>
  <c r="D139" i="3" l="1"/>
  <c r="C140" i="3" s="1"/>
  <c r="C141" i="3" s="1"/>
  <c r="C142" i="3" s="1"/>
  <c r="C143" i="3" s="1"/>
  <c r="S138" i="3"/>
  <c r="L139" i="3"/>
  <c r="J139" i="3"/>
  <c r="R139" i="3"/>
  <c r="H541" i="3"/>
  <c r="G542" i="3"/>
  <c r="M139" i="3" l="1"/>
  <c r="U138" i="3"/>
  <c r="V138" i="3"/>
  <c r="G543" i="3"/>
  <c r="H542" i="3"/>
  <c r="E139" i="3" l="1"/>
  <c r="I139" i="3" s="1"/>
  <c r="W138" i="3"/>
  <c r="G544" i="3"/>
  <c r="H543" i="3"/>
  <c r="AB138" i="3" l="1"/>
  <c r="Z138" i="3"/>
  <c r="AA138" i="3"/>
  <c r="Y138" i="3"/>
  <c r="N139" i="3"/>
  <c r="O139" i="3" s="1"/>
  <c r="P139" i="3" s="1"/>
  <c r="Q139" i="3" s="1"/>
  <c r="T139" i="3"/>
  <c r="H544" i="3"/>
  <c r="G545" i="3"/>
  <c r="L140" i="3" l="1"/>
  <c r="J140" i="3"/>
  <c r="R140" i="3"/>
  <c r="D140" i="3"/>
  <c r="S139" i="3"/>
  <c r="G546" i="3"/>
  <c r="H545" i="3"/>
  <c r="M140" i="3" l="1"/>
  <c r="U139" i="3"/>
  <c r="V139" i="3"/>
  <c r="H546" i="3"/>
  <c r="G547" i="3"/>
  <c r="E140" i="3" l="1"/>
  <c r="I140" i="3" s="1"/>
  <c r="W139" i="3"/>
  <c r="H547" i="3"/>
  <c r="G548" i="3"/>
  <c r="AA139" i="3" l="1"/>
  <c r="AB139" i="3"/>
  <c r="Z139" i="3"/>
  <c r="Y139" i="3"/>
  <c r="N140" i="3"/>
  <c r="O140" i="3" s="1"/>
  <c r="P140" i="3" s="1"/>
  <c r="Q140" i="3" s="1"/>
  <c r="T140" i="3"/>
  <c r="H548" i="3"/>
  <c r="G549" i="3"/>
  <c r="R141" i="3" l="1"/>
  <c r="S140" i="3"/>
  <c r="J141" i="3"/>
  <c r="D141" i="3"/>
  <c r="L141" i="3"/>
  <c r="H549" i="3"/>
  <c r="G550" i="3"/>
  <c r="M141" i="3" l="1"/>
  <c r="U140" i="3"/>
  <c r="V140" i="3"/>
  <c r="G551" i="3"/>
  <c r="H550" i="3"/>
  <c r="E141" i="3" l="1"/>
  <c r="I141" i="3" s="1"/>
  <c r="W140" i="3"/>
  <c r="H551" i="3"/>
  <c r="G552" i="3"/>
  <c r="N141" i="3" l="1"/>
  <c r="O141" i="3" s="1"/>
  <c r="P141" i="3" s="1"/>
  <c r="Q141" i="3" s="1"/>
  <c r="T141" i="3"/>
  <c r="AA140" i="3"/>
  <c r="Y140" i="3"/>
  <c r="AB140" i="3"/>
  <c r="Z140" i="3"/>
  <c r="G553" i="3"/>
  <c r="H552" i="3"/>
  <c r="R142" i="3" l="1"/>
  <c r="S141" i="3"/>
  <c r="L142" i="3"/>
  <c r="D142" i="3"/>
  <c r="J142" i="3"/>
  <c r="H553" i="3"/>
  <c r="G554" i="3"/>
  <c r="M142" i="3" l="1"/>
  <c r="U141" i="3"/>
  <c r="V141" i="3"/>
  <c r="H554" i="3"/>
  <c r="G555" i="3"/>
  <c r="E142" i="3" l="1"/>
  <c r="I142" i="3" s="1"/>
  <c r="W141" i="3"/>
  <c r="H555" i="3"/>
  <c r="G556" i="3"/>
  <c r="T142" i="3" l="1"/>
  <c r="N142" i="3"/>
  <c r="O142" i="3" s="1"/>
  <c r="P142" i="3" s="1"/>
  <c r="Q142" i="3" s="1"/>
  <c r="Y141" i="3"/>
  <c r="Z141" i="3"/>
  <c r="AA141" i="3"/>
  <c r="AB141" i="3"/>
  <c r="G557" i="3"/>
  <c r="H556" i="3"/>
  <c r="S142" i="3" l="1"/>
  <c r="L143" i="3"/>
  <c r="J143" i="3"/>
  <c r="D143" i="3"/>
  <c r="C144" i="3" s="1"/>
  <c r="C145" i="3" s="1"/>
  <c r="C146" i="3" s="1"/>
  <c r="C147" i="3" s="1"/>
  <c r="R143" i="3"/>
  <c r="H557" i="3"/>
  <c r="G558" i="3"/>
  <c r="M143" i="3" l="1"/>
  <c r="U142" i="3"/>
  <c r="V142" i="3"/>
  <c r="H558" i="3"/>
  <c r="G559" i="3"/>
  <c r="E143" i="3" l="1"/>
  <c r="I143" i="3" s="1"/>
  <c r="W142" i="3"/>
  <c r="G560" i="3"/>
  <c r="H559" i="3"/>
  <c r="AA142" i="3" l="1"/>
  <c r="Y142" i="3"/>
  <c r="AB142" i="3"/>
  <c r="Z142" i="3"/>
  <c r="T143" i="3"/>
  <c r="N143" i="3"/>
  <c r="O143" i="3" s="1"/>
  <c r="P143" i="3" s="1"/>
  <c r="Q143" i="3" s="1"/>
  <c r="G561" i="3"/>
  <c r="H560" i="3"/>
  <c r="L144" i="3" l="1"/>
  <c r="D144" i="3"/>
  <c r="R144" i="3"/>
  <c r="S143" i="3"/>
  <c r="J144" i="3"/>
  <c r="M144" i="3" s="1"/>
  <c r="H561" i="3"/>
  <c r="G562" i="3"/>
  <c r="U143" i="3" l="1"/>
  <c r="V143" i="3"/>
  <c r="H562" i="3"/>
  <c r="G563" i="3"/>
  <c r="E144" i="3" l="1"/>
  <c r="I144" i="3" s="1"/>
  <c r="W143" i="3"/>
  <c r="H563" i="3"/>
  <c r="G564" i="3"/>
  <c r="AB143" i="3" l="1"/>
  <c r="AA143" i="3"/>
  <c r="Y143" i="3"/>
  <c r="Z143" i="3"/>
  <c r="N144" i="3"/>
  <c r="O144" i="3" s="1"/>
  <c r="P144" i="3" s="1"/>
  <c r="Q144" i="3" s="1"/>
  <c r="T144" i="3"/>
  <c r="G565" i="3"/>
  <c r="H564" i="3"/>
  <c r="D145" i="3" l="1"/>
  <c r="J145" i="3"/>
  <c r="S144" i="3"/>
  <c r="L145" i="3"/>
  <c r="R145" i="3"/>
  <c r="G566" i="3"/>
  <c r="H565" i="3"/>
  <c r="M145" i="3" l="1"/>
  <c r="U144" i="3"/>
  <c r="V144" i="3"/>
  <c r="H566" i="3"/>
  <c r="G567" i="3"/>
  <c r="W144" i="3" l="1"/>
  <c r="E145" i="3"/>
  <c r="I145" i="3" s="1"/>
  <c r="T145" i="3" s="1"/>
  <c r="G568" i="3"/>
  <c r="H567" i="3"/>
  <c r="N145" i="3" l="1"/>
  <c r="O145" i="3" s="1"/>
  <c r="P145" i="3" s="1"/>
  <c r="Q145" i="3" s="1"/>
  <c r="AA144" i="3"/>
  <c r="Z144" i="3"/>
  <c r="Y144" i="3"/>
  <c r="AB144" i="3"/>
  <c r="H568" i="3"/>
  <c r="G569" i="3"/>
  <c r="L146" i="3" l="1"/>
  <c r="R146" i="3"/>
  <c r="J146" i="3"/>
  <c r="M146" i="3" s="1"/>
  <c r="D146" i="3"/>
  <c r="S145" i="3"/>
  <c r="H569" i="3"/>
  <c r="G570" i="3"/>
  <c r="U145" i="3" l="1"/>
  <c r="V145" i="3"/>
  <c r="H570" i="3"/>
  <c r="G571" i="3"/>
  <c r="E146" i="3" l="1"/>
  <c r="I146" i="3" s="1"/>
  <c r="W145" i="3"/>
  <c r="G572" i="3"/>
  <c r="H571" i="3"/>
  <c r="Z145" i="3" l="1"/>
  <c r="AA145" i="3"/>
  <c r="AB145" i="3"/>
  <c r="Y145" i="3"/>
  <c r="N146" i="3"/>
  <c r="O146" i="3" s="1"/>
  <c r="P146" i="3" s="1"/>
  <c r="Q146" i="3" s="1"/>
  <c r="T146" i="3"/>
  <c r="H572" i="3"/>
  <c r="G573" i="3"/>
  <c r="D147" i="3" l="1"/>
  <c r="C148" i="3" s="1"/>
  <c r="C149" i="3" s="1"/>
  <c r="C150" i="3" s="1"/>
  <c r="C151" i="3" s="1"/>
  <c r="J147" i="3"/>
  <c r="S146" i="3"/>
  <c r="R147" i="3"/>
  <c r="L147" i="3"/>
  <c r="H573" i="3"/>
  <c r="G574" i="3"/>
  <c r="U146" i="3" l="1"/>
  <c r="V146" i="3"/>
  <c r="M147" i="3"/>
  <c r="H574" i="3"/>
  <c r="G575" i="3"/>
  <c r="E147" i="3" l="1"/>
  <c r="I147" i="3" s="1"/>
  <c r="W146" i="3"/>
  <c r="G576" i="3"/>
  <c r="H575" i="3"/>
  <c r="N147" i="3" l="1"/>
  <c r="O147" i="3" s="1"/>
  <c r="P147" i="3" s="1"/>
  <c r="Q147" i="3" s="1"/>
  <c r="T147" i="3"/>
  <c r="AB146" i="3"/>
  <c r="AA146" i="3"/>
  <c r="Z146" i="3"/>
  <c r="Y146" i="3"/>
  <c r="H576" i="3"/>
  <c r="G577" i="3"/>
  <c r="S147" i="3" l="1"/>
  <c r="L148" i="3"/>
  <c r="R148" i="3"/>
  <c r="D148" i="3"/>
  <c r="J148" i="3"/>
  <c r="M148" i="3" s="1"/>
  <c r="G578" i="3"/>
  <c r="H577" i="3"/>
  <c r="U147" i="3" l="1"/>
  <c r="V147" i="3"/>
  <c r="H578" i="3"/>
  <c r="G579" i="3"/>
  <c r="W147" i="3" l="1"/>
  <c r="E148" i="3"/>
  <c r="I148" i="3" s="1"/>
  <c r="G580" i="3"/>
  <c r="H579" i="3"/>
  <c r="T148" i="3" l="1"/>
  <c r="N148" i="3"/>
  <c r="O148" i="3" s="1"/>
  <c r="P148" i="3" s="1"/>
  <c r="Q148" i="3" s="1"/>
  <c r="Y147" i="3"/>
  <c r="AA147" i="3"/>
  <c r="Z147" i="3"/>
  <c r="AB147" i="3"/>
  <c r="H580" i="3"/>
  <c r="G581" i="3"/>
  <c r="J149" i="3" l="1"/>
  <c r="S148" i="3"/>
  <c r="R149" i="3"/>
  <c r="L149" i="3"/>
  <c r="D149" i="3"/>
  <c r="G582" i="3"/>
  <c r="H581" i="3"/>
  <c r="M149" i="3" l="1"/>
  <c r="U148" i="3"/>
  <c r="V148" i="3"/>
  <c r="H582" i="3"/>
  <c r="G583" i="3"/>
  <c r="W148" i="3" l="1"/>
  <c r="E149" i="3"/>
  <c r="I149" i="3" s="1"/>
  <c r="T149" i="3" s="1"/>
  <c r="G584" i="3"/>
  <c r="H583" i="3"/>
  <c r="N149" i="3" l="1"/>
  <c r="O149" i="3" s="1"/>
  <c r="P149" i="3" s="1"/>
  <c r="Q149" i="3" s="1"/>
  <c r="D150" i="3" s="1"/>
  <c r="J150" i="3"/>
  <c r="R150" i="3"/>
  <c r="L150" i="3"/>
  <c r="S149" i="3"/>
  <c r="AB148" i="3"/>
  <c r="Z148" i="3"/>
  <c r="Y148" i="3"/>
  <c r="AA148" i="3"/>
  <c r="G585" i="3"/>
  <c r="H584" i="3"/>
  <c r="U149" i="3" l="1"/>
  <c r="V149" i="3"/>
  <c r="M150" i="3"/>
  <c r="H585" i="3"/>
  <c r="G586" i="3"/>
  <c r="E150" i="3" l="1"/>
  <c r="I150" i="3" s="1"/>
  <c r="T150" i="3" s="1"/>
  <c r="W149" i="3"/>
  <c r="G587" i="3"/>
  <c r="H586" i="3"/>
  <c r="N150" i="3" l="1"/>
  <c r="O150" i="3" s="1"/>
  <c r="P150" i="3" s="1"/>
  <c r="Q150" i="3" s="1"/>
  <c r="L151" i="3" s="1"/>
  <c r="Z149" i="3"/>
  <c r="AB149" i="3"/>
  <c r="Y149" i="3"/>
  <c r="AA149" i="3"/>
  <c r="H587" i="3"/>
  <c r="G588" i="3"/>
  <c r="D151" i="3" l="1"/>
  <c r="C152" i="3" s="1"/>
  <c r="C153" i="3" s="1"/>
  <c r="C154" i="3" s="1"/>
  <c r="C155" i="3" s="1"/>
  <c r="S150" i="3"/>
  <c r="U150" i="3" s="1"/>
  <c r="J151" i="3"/>
  <c r="M151" i="3" s="1"/>
  <c r="R151" i="3"/>
  <c r="V150" i="3"/>
  <c r="G589" i="3"/>
  <c r="H588" i="3"/>
  <c r="E151" i="3" l="1"/>
  <c r="I151" i="3" s="1"/>
  <c r="W150" i="3"/>
  <c r="G590" i="3"/>
  <c r="H589" i="3"/>
  <c r="N151" i="3" l="1"/>
  <c r="O151" i="3" s="1"/>
  <c r="P151" i="3" s="1"/>
  <c r="Q151" i="3" s="1"/>
  <c r="T151" i="3"/>
  <c r="Y150" i="3"/>
  <c r="AB150" i="3"/>
  <c r="Z150" i="3"/>
  <c r="AA150" i="3"/>
  <c r="G591" i="3"/>
  <c r="H590" i="3"/>
  <c r="L152" i="3" l="1"/>
  <c r="S151" i="3"/>
  <c r="D152" i="3"/>
  <c r="R152" i="3"/>
  <c r="J152" i="3"/>
  <c r="H591" i="3"/>
  <c r="G592" i="3"/>
  <c r="M152" i="3" l="1"/>
  <c r="U151" i="3"/>
  <c r="V151" i="3"/>
  <c r="G593" i="3"/>
  <c r="H592" i="3"/>
  <c r="E152" i="3" l="1"/>
  <c r="I152" i="3" s="1"/>
  <c r="W151" i="3"/>
  <c r="G594" i="3"/>
  <c r="H593" i="3"/>
  <c r="N152" i="3" l="1"/>
  <c r="O152" i="3" s="1"/>
  <c r="P152" i="3" s="1"/>
  <c r="Q152" i="3" s="1"/>
  <c r="T152" i="3"/>
  <c r="Z151" i="3"/>
  <c r="Y151" i="3"/>
  <c r="AA151" i="3"/>
  <c r="AB151" i="3"/>
  <c r="H594" i="3"/>
  <c r="G595" i="3"/>
  <c r="S152" i="3" l="1"/>
  <c r="J153" i="3"/>
  <c r="R153" i="3"/>
  <c r="D153" i="3"/>
  <c r="L153" i="3"/>
  <c r="H595" i="3"/>
  <c r="G596" i="3"/>
  <c r="M153" i="3" l="1"/>
  <c r="U152" i="3"/>
  <c r="V152" i="3"/>
  <c r="H596" i="3"/>
  <c r="G597" i="3"/>
  <c r="E153" i="3" l="1"/>
  <c r="I153" i="3" s="1"/>
  <c r="W152" i="3"/>
  <c r="H597" i="3"/>
  <c r="G598" i="3"/>
  <c r="Z152" i="3" l="1"/>
  <c r="AA152" i="3"/>
  <c r="AB152" i="3"/>
  <c r="Y152" i="3"/>
  <c r="N153" i="3"/>
  <c r="O153" i="3" s="1"/>
  <c r="P153" i="3" s="1"/>
  <c r="Q153" i="3" s="1"/>
  <c r="T153" i="3"/>
  <c r="G599" i="3"/>
  <c r="H598" i="3"/>
  <c r="S153" i="3" l="1"/>
  <c r="R154" i="3"/>
  <c r="D154" i="3"/>
  <c r="J154" i="3"/>
  <c r="L154" i="3"/>
  <c r="G600" i="3"/>
  <c r="H599" i="3"/>
  <c r="M154" i="3" l="1"/>
  <c r="U153" i="3"/>
  <c r="V153" i="3"/>
  <c r="H600" i="3"/>
  <c r="G601" i="3"/>
  <c r="E154" i="3" l="1"/>
  <c r="I154" i="3" s="1"/>
  <c r="W153" i="3"/>
  <c r="G602" i="3"/>
  <c r="H601" i="3"/>
  <c r="T154" i="3" l="1"/>
  <c r="N154" i="3"/>
  <c r="O154" i="3" s="1"/>
  <c r="P154" i="3" s="1"/>
  <c r="Q154" i="3" s="1"/>
  <c r="AB153" i="3"/>
  <c r="Z153" i="3"/>
  <c r="Y153" i="3"/>
  <c r="AA153" i="3"/>
  <c r="H602" i="3"/>
  <c r="G603" i="3"/>
  <c r="L155" i="3" l="1"/>
  <c r="S154" i="3"/>
  <c r="D155" i="3"/>
  <c r="C156" i="3" s="1"/>
  <c r="C157" i="3" s="1"/>
  <c r="C158" i="3" s="1"/>
  <c r="C159" i="3" s="1"/>
  <c r="J155" i="3"/>
  <c r="M155" i="3" s="1"/>
  <c r="R155" i="3"/>
  <c r="G604" i="3"/>
  <c r="H603" i="3"/>
  <c r="U154" i="3" l="1"/>
  <c r="V154" i="3"/>
  <c r="G605" i="3"/>
  <c r="H604" i="3"/>
  <c r="E155" i="3" l="1"/>
  <c r="I155" i="3" s="1"/>
  <c r="W154" i="3"/>
  <c r="H605" i="3"/>
  <c r="G606" i="3"/>
  <c r="Z154" i="3" l="1"/>
  <c r="AB154" i="3"/>
  <c r="AA154" i="3"/>
  <c r="Y154" i="3"/>
  <c r="T155" i="3"/>
  <c r="N155" i="3"/>
  <c r="O155" i="3" s="1"/>
  <c r="P155" i="3" s="1"/>
  <c r="Q155" i="3" s="1"/>
  <c r="G607" i="3"/>
  <c r="H606" i="3"/>
  <c r="L156" i="3" l="1"/>
  <c r="S155" i="3"/>
  <c r="J156" i="3"/>
  <c r="R156" i="3"/>
  <c r="D156" i="3"/>
  <c r="G608" i="3"/>
  <c r="H607" i="3"/>
  <c r="M156" i="3" l="1"/>
  <c r="U155" i="3"/>
  <c r="V155" i="3"/>
  <c r="G609" i="3"/>
  <c r="H608" i="3"/>
  <c r="E156" i="3" l="1"/>
  <c r="I156" i="3" s="1"/>
  <c r="W155" i="3"/>
  <c r="H609" i="3"/>
  <c r="G610" i="3"/>
  <c r="Z155" i="3" l="1"/>
  <c r="Y155" i="3"/>
  <c r="AB155" i="3"/>
  <c r="AA155" i="3"/>
  <c r="N156" i="3"/>
  <c r="O156" i="3" s="1"/>
  <c r="P156" i="3" s="1"/>
  <c r="Q156" i="3" s="1"/>
  <c r="T156" i="3"/>
  <c r="H610" i="3"/>
  <c r="G611" i="3"/>
  <c r="D157" i="3" l="1"/>
  <c r="R157" i="3"/>
  <c r="S156" i="3"/>
  <c r="L157" i="3"/>
  <c r="J157" i="3"/>
  <c r="H611" i="3"/>
  <c r="G612" i="3"/>
  <c r="M157" i="3" l="1"/>
  <c r="U156" i="3"/>
  <c r="V156" i="3"/>
  <c r="H612" i="3"/>
  <c r="G613" i="3"/>
  <c r="E157" i="3" l="1"/>
  <c r="I157" i="3" s="1"/>
  <c r="W156" i="3"/>
  <c r="H613" i="3"/>
  <c r="G614" i="3"/>
  <c r="AA156" i="3" l="1"/>
  <c r="Y156" i="3"/>
  <c r="AB156" i="3"/>
  <c r="Z156" i="3"/>
  <c r="N157" i="3"/>
  <c r="O157" i="3" s="1"/>
  <c r="P157" i="3" s="1"/>
  <c r="Q157" i="3" s="1"/>
  <c r="T157" i="3"/>
  <c r="G615" i="3"/>
  <c r="H614" i="3"/>
  <c r="S157" i="3" l="1"/>
  <c r="R158" i="3"/>
  <c r="L158" i="3"/>
  <c r="J158" i="3"/>
  <c r="D158" i="3"/>
  <c r="H615" i="3"/>
  <c r="G616" i="3"/>
  <c r="M158" i="3" l="1"/>
  <c r="U157" i="3"/>
  <c r="V157" i="3"/>
  <c r="H616" i="3"/>
  <c r="G617" i="3"/>
  <c r="E158" i="3" l="1"/>
  <c r="I158" i="3" s="1"/>
  <c r="W157" i="3"/>
  <c r="H617" i="3"/>
  <c r="G618" i="3"/>
  <c r="AB157" i="3" l="1"/>
  <c r="Z157" i="3"/>
  <c r="Y157" i="3"/>
  <c r="AA157" i="3"/>
  <c r="T158" i="3"/>
  <c r="N158" i="3"/>
  <c r="O158" i="3" s="1"/>
  <c r="P158" i="3" s="1"/>
  <c r="Q158" i="3" s="1"/>
  <c r="H618" i="3"/>
  <c r="G619" i="3"/>
  <c r="L159" i="3" l="1"/>
  <c r="R159" i="3"/>
  <c r="S158" i="3"/>
  <c r="J159" i="3"/>
  <c r="M159" i="3" s="1"/>
  <c r="D159" i="3"/>
  <c r="C160" i="3" s="1"/>
  <c r="C161" i="3" s="1"/>
  <c r="C162" i="3" s="1"/>
  <c r="C163" i="3" s="1"/>
  <c r="H619" i="3"/>
  <c r="G620" i="3"/>
  <c r="U158" i="3" l="1"/>
  <c r="V158" i="3"/>
  <c r="G621" i="3"/>
  <c r="H620" i="3"/>
  <c r="E159" i="3" l="1"/>
  <c r="I159" i="3" s="1"/>
  <c r="W158" i="3"/>
  <c r="G622" i="3"/>
  <c r="H621" i="3"/>
  <c r="AB158" i="3" l="1"/>
  <c r="Y158" i="3"/>
  <c r="Z158" i="3"/>
  <c r="AA158" i="3"/>
  <c r="T159" i="3"/>
  <c r="N159" i="3"/>
  <c r="O159" i="3" s="1"/>
  <c r="P159" i="3" s="1"/>
  <c r="Q159" i="3" s="1"/>
  <c r="H622" i="3"/>
  <c r="G623" i="3"/>
  <c r="S159" i="3" l="1"/>
  <c r="L160" i="3"/>
  <c r="R160" i="3"/>
  <c r="D160" i="3"/>
  <c r="J160" i="3"/>
  <c r="M160" i="3" s="1"/>
  <c r="G624" i="3"/>
  <c r="H623" i="3"/>
  <c r="U159" i="3" l="1"/>
  <c r="V159" i="3"/>
  <c r="G625" i="3"/>
  <c r="H624" i="3"/>
  <c r="E160" i="3" l="1"/>
  <c r="I160" i="3" s="1"/>
  <c r="W159" i="3"/>
  <c r="G626" i="3"/>
  <c r="H625" i="3"/>
  <c r="AA159" i="3" l="1"/>
  <c r="Y159" i="3"/>
  <c r="AB159" i="3"/>
  <c r="Z159" i="3"/>
  <c r="N160" i="3"/>
  <c r="O160" i="3" s="1"/>
  <c r="P160" i="3" s="1"/>
  <c r="Q160" i="3" s="1"/>
  <c r="T160" i="3"/>
  <c r="G627" i="3"/>
  <c r="H626" i="3"/>
  <c r="S160" i="3" l="1"/>
  <c r="D161" i="3"/>
  <c r="J161" i="3"/>
  <c r="L161" i="3"/>
  <c r="R161" i="3"/>
  <c r="G628" i="3"/>
  <c r="H627" i="3"/>
  <c r="M161" i="3" l="1"/>
  <c r="U160" i="3"/>
  <c r="V160" i="3"/>
  <c r="G629" i="3"/>
  <c r="H628" i="3"/>
  <c r="E161" i="3" l="1"/>
  <c r="I161" i="3" s="1"/>
  <c r="W160" i="3"/>
  <c r="G630" i="3"/>
  <c r="H629" i="3"/>
  <c r="Y160" i="3" l="1"/>
  <c r="AA160" i="3"/>
  <c r="AB160" i="3"/>
  <c r="Z160" i="3"/>
  <c r="N161" i="3"/>
  <c r="O161" i="3" s="1"/>
  <c r="P161" i="3" s="1"/>
  <c r="Q161" i="3" s="1"/>
  <c r="T161" i="3"/>
  <c r="G631" i="3"/>
  <c r="H630" i="3"/>
  <c r="J162" i="3" l="1"/>
  <c r="S161" i="3"/>
  <c r="D162" i="3"/>
  <c r="R162" i="3"/>
  <c r="L162" i="3"/>
  <c r="H631" i="3"/>
  <c r="G632" i="3"/>
  <c r="U161" i="3" l="1"/>
  <c r="V161" i="3"/>
  <c r="M162" i="3"/>
  <c r="H632" i="3"/>
  <c r="G633" i="3"/>
  <c r="E162" i="3" l="1"/>
  <c r="I162" i="3" s="1"/>
  <c r="W161" i="3"/>
  <c r="G634" i="3"/>
  <c r="H633" i="3"/>
  <c r="N162" i="3" l="1"/>
  <c r="O162" i="3" s="1"/>
  <c r="P162" i="3" s="1"/>
  <c r="Q162" i="3" s="1"/>
  <c r="T162" i="3"/>
  <c r="Y161" i="3"/>
  <c r="Z161" i="3"/>
  <c r="AB161" i="3"/>
  <c r="AA161" i="3"/>
  <c r="G635" i="3"/>
  <c r="H634" i="3"/>
  <c r="S162" i="3" l="1"/>
  <c r="J163" i="3"/>
  <c r="D163" i="3"/>
  <c r="C164" i="3" s="1"/>
  <c r="C165" i="3" s="1"/>
  <c r="C166" i="3" s="1"/>
  <c r="C167" i="3" s="1"/>
  <c r="R163" i="3"/>
  <c r="L163" i="3"/>
  <c r="H635" i="3"/>
  <c r="G636" i="3"/>
  <c r="M163" i="3" l="1"/>
  <c r="U162" i="3"/>
  <c r="V162" i="3"/>
  <c r="G637" i="3"/>
  <c r="H636" i="3"/>
  <c r="E163" i="3" l="1"/>
  <c r="I163" i="3" s="1"/>
  <c r="W162" i="3"/>
  <c r="G638" i="3"/>
  <c r="H637" i="3"/>
  <c r="AA162" i="3" l="1"/>
  <c r="Y162" i="3"/>
  <c r="Z162" i="3"/>
  <c r="AB162" i="3"/>
  <c r="T163" i="3"/>
  <c r="N163" i="3"/>
  <c r="O163" i="3" s="1"/>
  <c r="P163" i="3" s="1"/>
  <c r="Q163" i="3" s="1"/>
  <c r="H638" i="3"/>
  <c r="G639" i="3"/>
  <c r="D164" i="3" l="1"/>
  <c r="J164" i="3"/>
  <c r="L164" i="3"/>
  <c r="S163" i="3"/>
  <c r="R164" i="3"/>
  <c r="H639" i="3"/>
  <c r="G640" i="3"/>
  <c r="U163" i="3" l="1"/>
  <c r="V163" i="3"/>
  <c r="M164" i="3"/>
  <c r="G641" i="3"/>
  <c r="H640" i="3"/>
  <c r="E164" i="3" l="1"/>
  <c r="I164" i="3" s="1"/>
  <c r="W163" i="3"/>
  <c r="H641" i="3"/>
  <c r="G642" i="3"/>
  <c r="Z163" i="3" l="1"/>
  <c r="AB163" i="3"/>
  <c r="Y163" i="3"/>
  <c r="AA163" i="3"/>
  <c r="T164" i="3"/>
  <c r="N164" i="3"/>
  <c r="O164" i="3" s="1"/>
  <c r="P164" i="3" s="1"/>
  <c r="Q164" i="3" s="1"/>
  <c r="H642" i="3"/>
  <c r="G643" i="3"/>
  <c r="H643" i="3" s="1"/>
  <c r="R165" i="3" l="1"/>
  <c r="S164" i="3"/>
  <c r="D165" i="3"/>
  <c r="J165" i="3"/>
  <c r="L165" i="3"/>
  <c r="M165" i="3" l="1"/>
  <c r="U164" i="3"/>
  <c r="V164" i="3"/>
  <c r="E165" i="3" l="1"/>
  <c r="I165" i="3" s="1"/>
  <c r="W164" i="3"/>
  <c r="Z164" i="3" l="1"/>
  <c r="AA164" i="3"/>
  <c r="Y164" i="3"/>
  <c r="AB164" i="3"/>
  <c r="N165" i="3"/>
  <c r="O165" i="3" s="1"/>
  <c r="P165" i="3" s="1"/>
  <c r="Q165" i="3" s="1"/>
  <c r="T165" i="3"/>
  <c r="S165" i="3" l="1"/>
  <c r="L166" i="3"/>
  <c r="D166" i="3"/>
  <c r="J166" i="3"/>
  <c r="M166" i="3" s="1"/>
  <c r="R166" i="3"/>
  <c r="U165" i="3" l="1"/>
  <c r="V165" i="3"/>
  <c r="E166" i="3" l="1"/>
  <c r="I166" i="3" s="1"/>
  <c r="W165" i="3"/>
  <c r="Y165" i="3" l="1"/>
  <c r="AA165" i="3"/>
  <c r="AB165" i="3"/>
  <c r="Z165" i="3"/>
  <c r="N166" i="3"/>
  <c r="O166" i="3" s="1"/>
  <c r="P166" i="3" s="1"/>
  <c r="Q166" i="3" s="1"/>
  <c r="T166" i="3"/>
  <c r="L167" i="3" l="1"/>
  <c r="J167" i="3"/>
  <c r="M167" i="3" s="1"/>
  <c r="S166" i="3"/>
  <c r="D167" i="3"/>
  <c r="C168" i="3" s="1"/>
  <c r="C169" i="3" s="1"/>
  <c r="C170" i="3" s="1"/>
  <c r="C171" i="3" s="1"/>
  <c r="R167" i="3"/>
  <c r="U166" i="3" l="1"/>
  <c r="V166" i="3"/>
  <c r="E167" i="3" l="1"/>
  <c r="I167" i="3" s="1"/>
  <c r="W166" i="3"/>
  <c r="Z166" i="3" l="1"/>
  <c r="AA166" i="3"/>
  <c r="AB166" i="3"/>
  <c r="Y166" i="3"/>
  <c r="N167" i="3"/>
  <c r="O167" i="3" s="1"/>
  <c r="P167" i="3" s="1"/>
  <c r="Q167" i="3" s="1"/>
  <c r="T167" i="3"/>
  <c r="D168" i="3" l="1"/>
  <c r="L168" i="3"/>
  <c r="R168" i="3"/>
  <c r="J168" i="3"/>
  <c r="M168" i="3" s="1"/>
  <c r="S167" i="3"/>
  <c r="U167" i="3" l="1"/>
  <c r="V167" i="3"/>
  <c r="E168" i="3" l="1"/>
  <c r="I168" i="3" s="1"/>
  <c r="W167" i="3"/>
  <c r="AA167" i="3" l="1"/>
  <c r="Z167" i="3"/>
  <c r="AB167" i="3"/>
  <c r="Y167" i="3"/>
  <c r="T168" i="3"/>
  <c r="N168" i="3"/>
  <c r="O168" i="3" s="1"/>
  <c r="P168" i="3" s="1"/>
  <c r="Q168" i="3" s="1"/>
  <c r="L169" i="3" l="1"/>
  <c r="J169" i="3"/>
  <c r="M169" i="3" s="1"/>
  <c r="D169" i="3"/>
  <c r="S168" i="3"/>
  <c r="R169" i="3"/>
  <c r="U168" i="3" l="1"/>
  <c r="V168" i="3"/>
  <c r="E169" i="3" l="1"/>
  <c r="I169" i="3" s="1"/>
  <c r="W168" i="3"/>
  <c r="AA168" i="3" l="1"/>
  <c r="Z168" i="3"/>
  <c r="AB168" i="3"/>
  <c r="Y168" i="3"/>
  <c r="T169" i="3"/>
  <c r="N169" i="3"/>
  <c r="O169" i="3" s="1"/>
  <c r="P169" i="3" s="1"/>
  <c r="Q169" i="3" s="1"/>
  <c r="S169" i="3" l="1"/>
  <c r="D170" i="3"/>
  <c r="L170" i="3"/>
  <c r="R170" i="3"/>
  <c r="J170" i="3"/>
  <c r="M170" i="3" s="1"/>
  <c r="U169" i="3" l="1"/>
  <c r="V169" i="3"/>
  <c r="E170" i="3" l="1"/>
  <c r="I170" i="3" s="1"/>
  <c r="W169" i="3"/>
  <c r="Z169" i="3" l="1"/>
  <c r="AB169" i="3"/>
  <c r="AA169" i="3"/>
  <c r="Y169" i="3"/>
  <c r="T170" i="3"/>
  <c r="N170" i="3"/>
  <c r="O170" i="3" s="1"/>
  <c r="P170" i="3" s="1"/>
  <c r="Q170" i="3" s="1"/>
  <c r="L171" i="3" l="1"/>
  <c r="S170" i="3"/>
  <c r="D171" i="3"/>
  <c r="C172" i="3" s="1"/>
  <c r="C173" i="3" s="1"/>
  <c r="C174" i="3" s="1"/>
  <c r="C175" i="3" s="1"/>
  <c r="J171" i="3"/>
  <c r="M171" i="3" s="1"/>
  <c r="R171" i="3"/>
  <c r="U170" i="3" l="1"/>
  <c r="V170" i="3"/>
  <c r="E171" i="3" l="1"/>
  <c r="I171" i="3" s="1"/>
  <c r="W170" i="3"/>
  <c r="AA170" i="3" l="1"/>
  <c r="Z170" i="3"/>
  <c r="AB170" i="3"/>
  <c r="Y170" i="3"/>
  <c r="N171" i="3"/>
  <c r="O171" i="3" s="1"/>
  <c r="P171" i="3" s="1"/>
  <c r="Q171" i="3" s="1"/>
  <c r="T171" i="3"/>
  <c r="S171" i="3" l="1"/>
  <c r="L172" i="3"/>
  <c r="D172" i="3"/>
  <c r="R172" i="3"/>
  <c r="J172" i="3"/>
  <c r="M172" i="3" s="1"/>
  <c r="U171" i="3" l="1"/>
  <c r="V171" i="3"/>
  <c r="E172" i="3" l="1"/>
  <c r="I172" i="3" s="1"/>
  <c r="W171" i="3"/>
  <c r="Y171" i="3" l="1"/>
  <c r="Z171" i="3"/>
  <c r="AB171" i="3"/>
  <c r="AA171" i="3"/>
  <c r="T172" i="3"/>
  <c r="N172" i="3"/>
  <c r="O172" i="3" s="1"/>
  <c r="P172" i="3" s="1"/>
  <c r="Q172" i="3" s="1"/>
  <c r="J173" i="3" l="1"/>
  <c r="L173" i="3"/>
  <c r="S172" i="3"/>
  <c r="R173" i="3"/>
  <c r="D173" i="3"/>
  <c r="U172" i="3" l="1"/>
  <c r="V172" i="3"/>
  <c r="M173" i="3"/>
  <c r="E173" i="3" l="1"/>
  <c r="I173" i="3" s="1"/>
  <c r="W172" i="3"/>
  <c r="Y172" i="3" l="1"/>
  <c r="AA172" i="3"/>
  <c r="Z172" i="3"/>
  <c r="AB172" i="3"/>
  <c r="T173" i="3"/>
  <c r="N173" i="3"/>
  <c r="O173" i="3" s="1"/>
  <c r="P173" i="3" s="1"/>
  <c r="Q173" i="3" s="1"/>
  <c r="S173" i="3" l="1"/>
  <c r="J174" i="3"/>
  <c r="D174" i="3"/>
  <c r="R174" i="3"/>
  <c r="L174" i="3"/>
  <c r="M174" i="3" l="1"/>
  <c r="U173" i="3"/>
  <c r="V173" i="3"/>
  <c r="E174" i="3" l="1"/>
  <c r="I174" i="3" s="1"/>
  <c r="W173" i="3"/>
  <c r="AB173" i="3" l="1"/>
  <c r="AA173" i="3"/>
  <c r="Z173" i="3"/>
  <c r="Y173" i="3"/>
  <c r="N174" i="3"/>
  <c r="O174" i="3" s="1"/>
  <c r="P174" i="3" s="1"/>
  <c r="Q174" i="3" s="1"/>
  <c r="T174" i="3"/>
  <c r="D175" i="3" l="1"/>
  <c r="C176" i="3" s="1"/>
  <c r="C177" i="3" s="1"/>
  <c r="C178" i="3" s="1"/>
  <c r="C179" i="3" s="1"/>
  <c r="L175" i="3"/>
  <c r="S174" i="3"/>
  <c r="R175" i="3"/>
  <c r="J175" i="3"/>
  <c r="M175" i="3" l="1"/>
  <c r="U174" i="3"/>
  <c r="V174" i="3"/>
  <c r="E175" i="3" l="1"/>
  <c r="I175" i="3" s="1"/>
  <c r="W174" i="3"/>
  <c r="Y174" i="3" l="1"/>
  <c r="AB174" i="3"/>
  <c r="Z174" i="3"/>
  <c r="AA174" i="3"/>
  <c r="T175" i="3"/>
  <c r="N175" i="3"/>
  <c r="O175" i="3" s="1"/>
  <c r="P175" i="3" s="1"/>
  <c r="Q175" i="3" s="1"/>
  <c r="L176" i="3" l="1"/>
  <c r="S175" i="3"/>
  <c r="R176" i="3"/>
  <c r="D176" i="3"/>
  <c r="J176" i="3"/>
  <c r="M176" i="3" s="1"/>
  <c r="U175" i="3" l="1"/>
  <c r="V175" i="3"/>
  <c r="E176" i="3" l="1"/>
  <c r="I176" i="3" s="1"/>
  <c r="W175" i="3"/>
  <c r="AA175" i="3" l="1"/>
  <c r="AB175" i="3"/>
  <c r="Y175" i="3"/>
  <c r="Z175" i="3"/>
  <c r="T176" i="3"/>
  <c r="N176" i="3"/>
  <c r="O176" i="3" s="1"/>
  <c r="P176" i="3" s="1"/>
  <c r="Q176" i="3" s="1"/>
  <c r="J177" i="3" l="1"/>
  <c r="R177" i="3"/>
  <c r="S176" i="3"/>
  <c r="L177" i="3"/>
  <c r="D177" i="3"/>
  <c r="U176" i="3" l="1"/>
  <c r="V176" i="3"/>
  <c r="M177" i="3"/>
  <c r="E177" i="3" l="1"/>
  <c r="I177" i="3" s="1"/>
  <c r="W176" i="3"/>
  <c r="AB176" i="3" l="1"/>
  <c r="AA176" i="3"/>
  <c r="Z176" i="3"/>
  <c r="Y176" i="3"/>
  <c r="N177" i="3"/>
  <c r="O177" i="3" s="1"/>
  <c r="P177" i="3" s="1"/>
  <c r="Q177" i="3" s="1"/>
  <c r="T177" i="3"/>
  <c r="L178" i="3" l="1"/>
  <c r="D178" i="3"/>
  <c r="R178" i="3"/>
  <c r="J178" i="3"/>
  <c r="M178" i="3" s="1"/>
  <c r="S177" i="3"/>
  <c r="U177" i="3" l="1"/>
  <c r="V177" i="3"/>
  <c r="E178" i="3" l="1"/>
  <c r="I178" i="3" s="1"/>
  <c r="W177" i="3"/>
  <c r="Y177" i="3" l="1"/>
  <c r="Z177" i="3"/>
  <c r="AA177" i="3"/>
  <c r="AB177" i="3"/>
  <c r="T178" i="3"/>
  <c r="N178" i="3"/>
  <c r="O178" i="3" s="1"/>
  <c r="P178" i="3" s="1"/>
  <c r="Q178" i="3" s="1"/>
  <c r="L179" i="3" l="1"/>
  <c r="J179" i="3"/>
  <c r="M179" i="3" s="1"/>
  <c r="D179" i="3"/>
  <c r="C180" i="3" s="1"/>
  <c r="C181" i="3" s="1"/>
  <c r="C182" i="3" s="1"/>
  <c r="C183" i="3" s="1"/>
  <c r="R179" i="3"/>
  <c r="S178" i="3"/>
  <c r="U178" i="3" l="1"/>
  <c r="V178" i="3"/>
  <c r="E179" i="3" l="1"/>
  <c r="I179" i="3" s="1"/>
  <c r="W178" i="3"/>
  <c r="T179" i="3" l="1"/>
  <c r="N179" i="3"/>
  <c r="O179" i="3" s="1"/>
  <c r="P179" i="3" s="1"/>
  <c r="Q179" i="3" s="1"/>
  <c r="Y178" i="3"/>
  <c r="Z178" i="3"/>
  <c r="AA178" i="3"/>
  <c r="AB178" i="3"/>
  <c r="S179" i="3" l="1"/>
  <c r="L180" i="3"/>
  <c r="D180" i="3"/>
  <c r="R180" i="3"/>
  <c r="J180" i="3"/>
  <c r="M180" i="3" s="1"/>
  <c r="U179" i="3" l="1"/>
  <c r="V179" i="3"/>
  <c r="E180" i="3" l="1"/>
  <c r="I180" i="3" s="1"/>
  <c r="W179" i="3"/>
  <c r="T180" i="3" l="1"/>
  <c r="N180" i="3"/>
  <c r="O180" i="3" s="1"/>
  <c r="P180" i="3" s="1"/>
  <c r="Q180" i="3" s="1"/>
  <c r="Z179" i="3"/>
  <c r="Y179" i="3"/>
  <c r="AB179" i="3"/>
  <c r="AA179" i="3"/>
  <c r="L181" i="3" l="1"/>
  <c r="D181" i="3"/>
  <c r="J181" i="3"/>
  <c r="M181" i="3" s="1"/>
  <c r="S180" i="3"/>
  <c r="R181" i="3"/>
  <c r="U180" i="3" l="1"/>
  <c r="V180" i="3"/>
  <c r="E181" i="3" l="1"/>
  <c r="I181" i="3" s="1"/>
  <c r="W180" i="3"/>
  <c r="T181" i="3" l="1"/>
  <c r="N181" i="3"/>
  <c r="O181" i="3" s="1"/>
  <c r="P181" i="3" s="1"/>
  <c r="Q181" i="3" s="1"/>
  <c r="AB180" i="3"/>
  <c r="AA180" i="3"/>
  <c r="Y180" i="3"/>
  <c r="Z180" i="3"/>
  <c r="J182" i="3" l="1"/>
  <c r="R182" i="3"/>
  <c r="L182" i="3"/>
  <c r="D182" i="3"/>
  <c r="S181" i="3"/>
  <c r="U181" i="3" l="1"/>
  <c r="V181" i="3"/>
  <c r="M182" i="3"/>
  <c r="E182" i="3" l="1"/>
  <c r="I182" i="3" s="1"/>
  <c r="T182" i="3" s="1"/>
  <c r="W181" i="3"/>
  <c r="Z181" i="3" l="1"/>
  <c r="AA181" i="3"/>
  <c r="Y181" i="3"/>
  <c r="AB181" i="3"/>
  <c r="N182" i="3"/>
  <c r="O182" i="3" s="1"/>
  <c r="P182" i="3" s="1"/>
  <c r="Q182" i="3" s="1"/>
  <c r="J183" i="3" l="1"/>
  <c r="D183" i="3"/>
  <c r="C184" i="3" s="1"/>
  <c r="C185" i="3" s="1"/>
  <c r="C186" i="3" s="1"/>
  <c r="C187" i="3" s="1"/>
  <c r="S182" i="3"/>
  <c r="R183" i="3"/>
  <c r="L183" i="3"/>
  <c r="U182" i="3" l="1"/>
  <c r="V182" i="3"/>
  <c r="M183" i="3"/>
  <c r="E183" i="3" l="1"/>
  <c r="I183" i="3" s="1"/>
  <c r="T183" i="3" s="1"/>
  <c r="W182" i="3"/>
  <c r="AB182" i="3" l="1"/>
  <c r="Y182" i="3"/>
  <c r="Z182" i="3"/>
  <c r="AA182" i="3"/>
  <c r="N183" i="3"/>
  <c r="O183" i="3" s="1"/>
  <c r="P183" i="3" s="1"/>
  <c r="Q183" i="3" s="1"/>
  <c r="S183" i="3" l="1"/>
  <c r="L184" i="3"/>
  <c r="J184" i="3"/>
  <c r="M184" i="3" s="1"/>
  <c r="D184" i="3"/>
  <c r="R184" i="3"/>
  <c r="U183" i="3" l="1"/>
  <c r="V183" i="3"/>
  <c r="W183" i="3" l="1"/>
  <c r="AB183" i="3" s="1"/>
  <c r="E184" i="3"/>
  <c r="I184" i="3" s="1"/>
  <c r="Y183" i="3" l="1"/>
  <c r="AA183" i="3"/>
  <c r="Z183" i="3"/>
  <c r="T184" i="3"/>
  <c r="N184" i="3"/>
  <c r="O184" i="3" s="1"/>
  <c r="P184" i="3" s="1"/>
  <c r="Q184" i="3" s="1"/>
  <c r="S184" i="3" l="1"/>
  <c r="J185" i="3"/>
  <c r="L185" i="3"/>
  <c r="D185" i="3"/>
  <c r="R185" i="3"/>
  <c r="M185" i="3" l="1"/>
  <c r="U184" i="3"/>
  <c r="V184" i="3"/>
  <c r="E185" i="3" l="1"/>
  <c r="I185" i="3" s="1"/>
  <c r="W184" i="3"/>
  <c r="T185" i="3" l="1"/>
  <c r="N185" i="3"/>
  <c r="O185" i="3" s="1"/>
  <c r="P185" i="3" s="1"/>
  <c r="Q185" i="3" s="1"/>
  <c r="AA184" i="3"/>
  <c r="Z184" i="3"/>
  <c r="AB184" i="3"/>
  <c r="Y184" i="3"/>
  <c r="R186" i="3" l="1"/>
  <c r="L186" i="3"/>
  <c r="D186" i="3"/>
  <c r="J186" i="3"/>
  <c r="M186" i="3" s="1"/>
  <c r="S185" i="3"/>
  <c r="U185" i="3" l="1"/>
  <c r="V185" i="3"/>
  <c r="E186" i="3" l="1"/>
  <c r="I186" i="3" s="1"/>
  <c r="W185" i="3"/>
  <c r="Y185" i="3" l="1"/>
  <c r="Z185" i="3"/>
  <c r="AA185" i="3"/>
  <c r="AB185" i="3"/>
  <c r="T186" i="3"/>
  <c r="N186" i="3"/>
  <c r="O186" i="3" s="1"/>
  <c r="P186" i="3" s="1"/>
  <c r="Q186" i="3" s="1"/>
  <c r="D187" i="3" l="1"/>
  <c r="C188" i="3" s="1"/>
  <c r="C189" i="3" s="1"/>
  <c r="C190" i="3" s="1"/>
  <c r="C191" i="3" s="1"/>
  <c r="R187" i="3"/>
  <c r="L187" i="3"/>
  <c r="J187" i="3"/>
  <c r="S186" i="3"/>
  <c r="M187" i="3" l="1"/>
  <c r="U186" i="3"/>
  <c r="V186" i="3"/>
  <c r="E187" i="3" l="1"/>
  <c r="I187" i="3" s="1"/>
  <c r="W186" i="3"/>
  <c r="AA186" i="3" l="1"/>
  <c r="Z186" i="3"/>
  <c r="AB186" i="3"/>
  <c r="Y186" i="3"/>
  <c r="T187" i="3"/>
  <c r="N187" i="3"/>
  <c r="O187" i="3" s="1"/>
  <c r="P187" i="3" s="1"/>
  <c r="Q187" i="3" s="1"/>
  <c r="L188" i="3" l="1"/>
  <c r="J188" i="3"/>
  <c r="M188" i="3" s="1"/>
  <c r="R188" i="3"/>
  <c r="D188" i="3"/>
  <c r="S187" i="3"/>
  <c r="U187" i="3" l="1"/>
  <c r="V187" i="3"/>
  <c r="E188" i="3" l="1"/>
  <c r="I188" i="3" s="1"/>
  <c r="W187" i="3"/>
  <c r="T188" i="3" l="1"/>
  <c r="N188" i="3"/>
  <c r="O188" i="3" s="1"/>
  <c r="P188" i="3" s="1"/>
  <c r="Q188" i="3" s="1"/>
  <c r="Y187" i="3"/>
  <c r="Z187" i="3"/>
  <c r="AA187" i="3"/>
  <c r="AB187" i="3"/>
  <c r="J189" i="3" l="1"/>
  <c r="S188" i="3"/>
  <c r="L189" i="3"/>
  <c r="R189" i="3"/>
  <c r="D189" i="3"/>
  <c r="U188" i="3" l="1"/>
  <c r="V188" i="3"/>
  <c r="M189" i="3"/>
  <c r="E189" i="3" l="1"/>
  <c r="I189" i="3" s="1"/>
  <c r="W188" i="3"/>
  <c r="T189" i="3" l="1"/>
  <c r="N189" i="3"/>
  <c r="O189" i="3" s="1"/>
  <c r="P189" i="3" s="1"/>
  <c r="Q189" i="3" s="1"/>
  <c r="AA188" i="3"/>
  <c r="Z188" i="3"/>
  <c r="AB188" i="3"/>
  <c r="Y188" i="3"/>
  <c r="D190" i="3" l="1"/>
  <c r="S189" i="3"/>
  <c r="R190" i="3"/>
  <c r="L190" i="3"/>
  <c r="J190" i="3"/>
  <c r="M190" i="3" l="1"/>
  <c r="U189" i="3"/>
  <c r="V189" i="3"/>
  <c r="E190" i="3" l="1"/>
  <c r="I190" i="3" s="1"/>
  <c r="W189" i="3"/>
  <c r="T190" i="3" l="1"/>
  <c r="N190" i="3"/>
  <c r="O190" i="3" s="1"/>
  <c r="P190" i="3" s="1"/>
  <c r="Q190" i="3" s="1"/>
  <c r="Z189" i="3"/>
  <c r="Y189" i="3"/>
  <c r="AB189" i="3"/>
  <c r="AA189" i="3"/>
  <c r="R191" i="3" l="1"/>
  <c r="S190" i="3"/>
  <c r="L191" i="3"/>
  <c r="J191" i="3"/>
  <c r="M191" i="3" s="1"/>
  <c r="D191" i="3"/>
  <c r="C192" i="3" s="1"/>
  <c r="C193" i="3" s="1"/>
  <c r="C194" i="3" s="1"/>
  <c r="C195" i="3" s="1"/>
  <c r="U190" i="3" l="1"/>
  <c r="V190" i="3"/>
  <c r="E191" i="3" l="1"/>
  <c r="I191" i="3" s="1"/>
  <c r="W190" i="3"/>
  <c r="Z190" i="3" l="1"/>
  <c r="AA190" i="3"/>
  <c r="Y190" i="3"/>
  <c r="AB190" i="3"/>
  <c r="T191" i="3"/>
  <c r="N191" i="3"/>
  <c r="O191" i="3" s="1"/>
  <c r="P191" i="3" s="1"/>
  <c r="Q191" i="3" s="1"/>
  <c r="R192" i="3" l="1"/>
  <c r="S191" i="3"/>
  <c r="L192" i="3"/>
  <c r="D192" i="3"/>
  <c r="J192" i="3"/>
  <c r="M192" i="3" s="1"/>
  <c r="U191" i="3" l="1"/>
  <c r="V191" i="3"/>
  <c r="E192" i="3" l="1"/>
  <c r="I192" i="3" s="1"/>
  <c r="W191" i="3"/>
  <c r="Y191" i="3" l="1"/>
  <c r="AB191" i="3"/>
  <c r="AA191" i="3"/>
  <c r="Z191" i="3"/>
  <c r="N192" i="3"/>
  <c r="O192" i="3" s="1"/>
  <c r="P192" i="3" s="1"/>
  <c r="Q192" i="3" s="1"/>
  <c r="T192" i="3"/>
  <c r="R193" i="3" l="1"/>
  <c r="S192" i="3"/>
  <c r="J193" i="3"/>
  <c r="L193" i="3"/>
  <c r="D193" i="3"/>
  <c r="M193" i="3" l="1"/>
  <c r="U192" i="3"/>
  <c r="V192" i="3"/>
  <c r="E193" i="3" l="1"/>
  <c r="I193" i="3" s="1"/>
  <c r="T193" i="3" s="1"/>
  <c r="W192" i="3"/>
  <c r="N193" i="3" l="1"/>
  <c r="O193" i="3" s="1"/>
  <c r="P193" i="3" s="1"/>
  <c r="Q193" i="3" s="1"/>
  <c r="AB192" i="3"/>
  <c r="Z192" i="3"/>
  <c r="Y192" i="3"/>
  <c r="AA192" i="3"/>
  <c r="D194" i="3"/>
  <c r="L194" i="3"/>
  <c r="R194" i="3"/>
  <c r="S193" i="3"/>
  <c r="J194" i="3"/>
  <c r="M194" i="3" s="1"/>
  <c r="U193" i="3" l="1"/>
  <c r="V193" i="3"/>
  <c r="E194" i="3" l="1"/>
  <c r="I194" i="3" s="1"/>
  <c r="W193" i="3"/>
  <c r="Y193" i="3" l="1"/>
  <c r="Z193" i="3"/>
  <c r="AA193" i="3"/>
  <c r="AB193" i="3"/>
  <c r="N194" i="3"/>
  <c r="O194" i="3" s="1"/>
  <c r="P194" i="3" s="1"/>
  <c r="Q194" i="3" s="1"/>
  <c r="T194" i="3"/>
  <c r="R195" i="3" l="1"/>
  <c r="J195" i="3"/>
  <c r="S194" i="3"/>
  <c r="D195" i="3"/>
  <c r="C196" i="3" s="1"/>
  <c r="C197" i="3" s="1"/>
  <c r="C198" i="3" s="1"/>
  <c r="C199" i="3" s="1"/>
  <c r="L195" i="3"/>
  <c r="U194" i="3" l="1"/>
  <c r="V194" i="3"/>
  <c r="M195" i="3"/>
  <c r="W194" i="3" l="1"/>
  <c r="AB194" i="3" s="1"/>
  <c r="E195" i="3"/>
  <c r="I195" i="3" s="1"/>
  <c r="Z194" i="3"/>
  <c r="AA194" i="3" l="1"/>
  <c r="Y194" i="3"/>
  <c r="N195" i="3"/>
  <c r="O195" i="3" s="1"/>
  <c r="P195" i="3" s="1"/>
  <c r="Q195" i="3" s="1"/>
  <c r="T195" i="3"/>
  <c r="L196" i="3" l="1"/>
  <c r="D196" i="3"/>
  <c r="J196" i="3"/>
  <c r="R196" i="3"/>
  <c r="S195" i="3"/>
  <c r="M196" i="3" l="1"/>
  <c r="U195" i="3"/>
  <c r="V195" i="3"/>
  <c r="E196" i="3" l="1"/>
  <c r="I196" i="3" s="1"/>
  <c r="W195" i="3"/>
  <c r="AB195" i="3" l="1"/>
  <c r="Z195" i="3"/>
  <c r="Y195" i="3"/>
  <c r="AA195" i="3"/>
  <c r="N196" i="3"/>
  <c r="O196" i="3" s="1"/>
  <c r="P196" i="3" s="1"/>
  <c r="Q196" i="3" s="1"/>
  <c r="T196" i="3"/>
  <c r="S196" i="3" l="1"/>
  <c r="R197" i="3"/>
  <c r="D197" i="3"/>
  <c r="L197" i="3"/>
  <c r="J197" i="3"/>
  <c r="M197" i="3" s="1"/>
  <c r="U196" i="3" l="1"/>
  <c r="V196" i="3"/>
  <c r="E197" i="3" l="1"/>
  <c r="I197" i="3" s="1"/>
  <c r="W196" i="3"/>
  <c r="AA196" i="3" l="1"/>
  <c r="Y196" i="3"/>
  <c r="Z196" i="3"/>
  <c r="AB196" i="3"/>
  <c r="T197" i="3"/>
  <c r="N197" i="3"/>
  <c r="O197" i="3" s="1"/>
  <c r="P197" i="3" s="1"/>
  <c r="Q197" i="3" s="1"/>
  <c r="S197" i="3" l="1"/>
  <c r="J198" i="3"/>
  <c r="R198" i="3"/>
  <c r="L198" i="3"/>
  <c r="D198" i="3"/>
  <c r="M198" i="3" l="1"/>
  <c r="U197" i="3"/>
  <c r="V197" i="3"/>
  <c r="E198" i="3" l="1"/>
  <c r="I198" i="3" s="1"/>
  <c r="T198" i="3" s="1"/>
  <c r="W197" i="3"/>
  <c r="N198" i="3" l="1"/>
  <c r="O198" i="3" s="1"/>
  <c r="P198" i="3" s="1"/>
  <c r="Q198" i="3" s="1"/>
  <c r="L199" i="3" s="1"/>
  <c r="J199" i="3"/>
  <c r="R199" i="3"/>
  <c r="D199" i="3"/>
  <c r="C200" i="3" s="1"/>
  <c r="C201" i="3" s="1"/>
  <c r="C202" i="3" s="1"/>
  <c r="C203" i="3" s="1"/>
  <c r="AA197" i="3"/>
  <c r="Y197" i="3"/>
  <c r="AB197" i="3"/>
  <c r="Z197" i="3"/>
  <c r="S198" i="3" l="1"/>
  <c r="M199" i="3"/>
  <c r="U198" i="3"/>
  <c r="V198" i="3"/>
  <c r="E199" i="3" l="1"/>
  <c r="I199" i="3" s="1"/>
  <c r="W198" i="3"/>
  <c r="AA198" i="3" l="1"/>
  <c r="Z198" i="3"/>
  <c r="AB198" i="3"/>
  <c r="Y198" i="3"/>
  <c r="N199" i="3"/>
  <c r="O199" i="3" s="1"/>
  <c r="P199" i="3" s="1"/>
  <c r="Q199" i="3" s="1"/>
  <c r="T199" i="3"/>
  <c r="S199" i="3" l="1"/>
  <c r="J200" i="3"/>
  <c r="L200" i="3"/>
  <c r="D200" i="3"/>
  <c r="R200" i="3"/>
  <c r="M200" i="3" l="1"/>
  <c r="U199" i="3"/>
  <c r="V199" i="3"/>
  <c r="E200" i="3" l="1"/>
  <c r="I200" i="3" s="1"/>
  <c r="W199" i="3"/>
  <c r="AA199" i="3" l="1"/>
  <c r="Y199" i="3"/>
  <c r="AB199" i="3"/>
  <c r="Z199" i="3"/>
  <c r="N200" i="3"/>
  <c r="O200" i="3" s="1"/>
  <c r="P200" i="3" s="1"/>
  <c r="Q200" i="3" s="1"/>
  <c r="T200" i="3"/>
  <c r="L201" i="3" l="1"/>
  <c r="R201" i="3"/>
  <c r="D201" i="3"/>
  <c r="J201" i="3"/>
  <c r="M201" i="3" s="1"/>
  <c r="S200" i="3"/>
  <c r="U200" i="3" l="1"/>
  <c r="V200" i="3"/>
  <c r="E201" i="3" l="1"/>
  <c r="I201" i="3" s="1"/>
  <c r="W200" i="3"/>
  <c r="AA200" i="3" l="1"/>
  <c r="Z200" i="3"/>
  <c r="AB200" i="3"/>
  <c r="Y200" i="3"/>
  <c r="T201" i="3"/>
  <c r="N201" i="3"/>
  <c r="O201" i="3" s="1"/>
  <c r="P201" i="3" s="1"/>
  <c r="Q201" i="3" s="1"/>
  <c r="L202" i="3" l="1"/>
  <c r="J202" i="3"/>
  <c r="D202" i="3"/>
  <c r="S201" i="3"/>
  <c r="R202" i="3"/>
  <c r="M202" i="3" l="1"/>
  <c r="U201" i="3"/>
  <c r="V201" i="3"/>
  <c r="E202" i="3" l="1"/>
  <c r="I202" i="3" s="1"/>
  <c r="W201" i="3"/>
  <c r="Z201" i="3" l="1"/>
  <c r="Y201" i="3"/>
  <c r="AB201" i="3"/>
  <c r="AA201" i="3"/>
  <c r="N202" i="3"/>
  <c r="O202" i="3" s="1"/>
  <c r="P202" i="3" s="1"/>
  <c r="Q202" i="3" s="1"/>
  <c r="T202" i="3"/>
  <c r="D203" i="3" l="1"/>
  <c r="C204" i="3" s="1"/>
  <c r="C205" i="3" s="1"/>
  <c r="C206" i="3" s="1"/>
  <c r="C207" i="3" s="1"/>
  <c r="S202" i="3"/>
  <c r="L203" i="3"/>
  <c r="J203" i="3"/>
  <c r="R203" i="3"/>
  <c r="M203" i="3" l="1"/>
  <c r="U202" i="3"/>
  <c r="V202" i="3"/>
  <c r="E203" i="3" l="1"/>
  <c r="I203" i="3" s="1"/>
  <c r="W202" i="3"/>
  <c r="AA202" i="3" l="1"/>
  <c r="Z202" i="3"/>
  <c r="AB202" i="3"/>
  <c r="Y202" i="3"/>
  <c r="T203" i="3"/>
  <c r="N203" i="3"/>
  <c r="O203" i="3" s="1"/>
  <c r="P203" i="3" s="1"/>
  <c r="Q203" i="3" s="1"/>
  <c r="L204" i="3" l="1"/>
  <c r="S203" i="3"/>
  <c r="D204" i="3"/>
  <c r="J204" i="3"/>
  <c r="M204" i="3" s="1"/>
  <c r="R204" i="3"/>
  <c r="U203" i="3" l="1"/>
  <c r="V203" i="3"/>
  <c r="W203" i="3" l="1"/>
  <c r="AB203" i="3" s="1"/>
  <c r="E204" i="3"/>
  <c r="I204" i="3" s="1"/>
  <c r="AA203" i="3" l="1"/>
  <c r="Y203" i="3"/>
  <c r="Z203" i="3"/>
  <c r="T204" i="3"/>
  <c r="N204" i="3"/>
  <c r="O204" i="3" s="1"/>
  <c r="P204" i="3" s="1"/>
  <c r="Q204" i="3" s="1"/>
  <c r="J205" i="3" l="1"/>
  <c r="D205" i="3"/>
  <c r="R205" i="3"/>
  <c r="S204" i="3"/>
  <c r="L205" i="3"/>
  <c r="U204" i="3" l="1"/>
  <c r="V204" i="3"/>
  <c r="M205" i="3"/>
  <c r="E205" i="3" l="1"/>
  <c r="I205" i="3" s="1"/>
  <c r="T205" i="3" s="1"/>
  <c r="W204" i="3"/>
  <c r="AA204" i="3" l="1"/>
  <c r="AB204" i="3"/>
  <c r="Y204" i="3"/>
  <c r="Z204" i="3"/>
  <c r="N205" i="3"/>
  <c r="O205" i="3" s="1"/>
  <c r="P205" i="3" s="1"/>
  <c r="Q205" i="3" s="1"/>
  <c r="L206" i="3" l="1"/>
  <c r="J206" i="3"/>
  <c r="D206" i="3"/>
  <c r="R206" i="3"/>
  <c r="S205" i="3"/>
  <c r="M206" i="3" l="1"/>
  <c r="U205" i="3"/>
  <c r="V205" i="3"/>
  <c r="E206" i="3" l="1"/>
  <c r="I206" i="3" s="1"/>
  <c r="W205" i="3"/>
  <c r="AB205" i="3" l="1"/>
  <c r="Z205" i="3"/>
  <c r="Y205" i="3"/>
  <c r="AA205" i="3"/>
  <c r="T206" i="3"/>
  <c r="N206" i="3"/>
  <c r="O206" i="3" s="1"/>
  <c r="P206" i="3" s="1"/>
  <c r="Q206" i="3" s="1"/>
  <c r="D207" i="3" l="1"/>
  <c r="C208" i="3" s="1"/>
  <c r="C209" i="3" s="1"/>
  <c r="C210" i="3" s="1"/>
  <c r="C211" i="3" s="1"/>
  <c r="R207" i="3"/>
  <c r="S206" i="3"/>
  <c r="L207" i="3"/>
  <c r="J207" i="3"/>
  <c r="M207" i="3" l="1"/>
  <c r="U206" i="3"/>
  <c r="V206" i="3"/>
  <c r="E207" i="3" l="1"/>
  <c r="I207" i="3" s="1"/>
  <c r="W206" i="3"/>
  <c r="Z206" i="3" l="1"/>
  <c r="Y206" i="3"/>
  <c r="AA206" i="3"/>
  <c r="AB206" i="3"/>
  <c r="T207" i="3"/>
  <c r="N207" i="3"/>
  <c r="O207" i="3" s="1"/>
  <c r="P207" i="3" s="1"/>
  <c r="Q207" i="3" s="1"/>
  <c r="L208" i="3" l="1"/>
  <c r="D208" i="3"/>
  <c r="S207" i="3"/>
  <c r="J208" i="3"/>
  <c r="R208" i="3"/>
  <c r="M208" i="3" l="1"/>
  <c r="U207" i="3"/>
  <c r="V207" i="3"/>
  <c r="E208" i="3" l="1"/>
  <c r="I208" i="3" s="1"/>
  <c r="W207" i="3"/>
  <c r="Y207" i="3" l="1"/>
  <c r="AA207" i="3"/>
  <c r="AB207" i="3"/>
  <c r="Z207" i="3"/>
  <c r="T208" i="3"/>
  <c r="N208" i="3"/>
  <c r="O208" i="3" s="1"/>
  <c r="P208" i="3" s="1"/>
  <c r="Q208" i="3" s="1"/>
  <c r="D209" i="3" l="1"/>
  <c r="J209" i="3"/>
  <c r="R209" i="3"/>
  <c r="L209" i="3"/>
  <c r="S208" i="3"/>
  <c r="U208" i="3" l="1"/>
  <c r="V208" i="3"/>
  <c r="M209" i="3"/>
  <c r="E209" i="3" l="1"/>
  <c r="I209" i="3" s="1"/>
  <c r="W208" i="3"/>
  <c r="Y208" i="3" l="1"/>
  <c r="Z208" i="3"/>
  <c r="AA208" i="3"/>
  <c r="AB208" i="3"/>
  <c r="N209" i="3"/>
  <c r="O209" i="3" s="1"/>
  <c r="P209" i="3" s="1"/>
  <c r="Q209" i="3" s="1"/>
  <c r="T209" i="3"/>
  <c r="L210" i="3" l="1"/>
  <c r="S209" i="3"/>
  <c r="D210" i="3"/>
  <c r="J210" i="3"/>
  <c r="M210" i="3" s="1"/>
  <c r="R210" i="3"/>
  <c r="U209" i="3" l="1"/>
  <c r="V209" i="3"/>
  <c r="E210" i="3" l="1"/>
  <c r="I210" i="3" s="1"/>
  <c r="W209" i="3"/>
  <c r="Y209" i="3" l="1"/>
  <c r="AB209" i="3"/>
  <c r="Z209" i="3"/>
  <c r="AA209" i="3"/>
  <c r="T210" i="3"/>
  <c r="N210" i="3"/>
  <c r="O210" i="3" s="1"/>
  <c r="P210" i="3" s="1"/>
  <c r="Q210" i="3" s="1"/>
  <c r="L211" i="3" l="1"/>
  <c r="D211" i="3"/>
  <c r="C212" i="3" s="1"/>
  <c r="C213" i="3" s="1"/>
  <c r="C214" i="3" s="1"/>
  <c r="C215" i="3" s="1"/>
  <c r="S210" i="3"/>
  <c r="J211" i="3"/>
  <c r="M211" i="3" s="1"/>
  <c r="R211" i="3"/>
  <c r="U210" i="3" l="1"/>
  <c r="V210" i="3"/>
  <c r="E211" i="3" l="1"/>
  <c r="I211" i="3" s="1"/>
  <c r="W210" i="3"/>
  <c r="Z210" i="3" l="1"/>
  <c r="AA210" i="3"/>
  <c r="AB210" i="3"/>
  <c r="Y210" i="3"/>
  <c r="T211" i="3"/>
  <c r="N211" i="3"/>
  <c r="O211" i="3" s="1"/>
  <c r="P211" i="3" s="1"/>
  <c r="Q211" i="3" s="1"/>
  <c r="D212" i="3" l="1"/>
  <c r="L212" i="3"/>
  <c r="R212" i="3"/>
  <c r="J212" i="3"/>
  <c r="M212" i="3" s="1"/>
  <c r="S211" i="3"/>
  <c r="U211" i="3" l="1"/>
  <c r="V211" i="3"/>
  <c r="E212" i="3" l="1"/>
  <c r="I212" i="3" s="1"/>
  <c r="W211" i="3"/>
  <c r="Y211" i="3" l="1"/>
  <c r="AA211" i="3"/>
  <c r="AB211" i="3"/>
  <c r="Z211" i="3"/>
  <c r="T212" i="3"/>
  <c r="N212" i="3"/>
  <c r="O212" i="3" s="1"/>
  <c r="P212" i="3" s="1"/>
  <c r="Q212" i="3" s="1"/>
  <c r="S212" i="3" l="1"/>
  <c r="D213" i="3"/>
  <c r="J213" i="3"/>
  <c r="R213" i="3"/>
  <c r="L213" i="3"/>
  <c r="M213" i="3" l="1"/>
  <c r="U212" i="3"/>
  <c r="V212" i="3"/>
  <c r="W212" i="3" l="1"/>
  <c r="AB212" i="3" s="1"/>
  <c r="E213" i="3"/>
  <c r="I213" i="3" s="1"/>
  <c r="T213" i="3" s="1"/>
  <c r="AA212" i="3" l="1"/>
  <c r="Z212" i="3"/>
  <c r="Y212" i="3"/>
  <c r="N213" i="3"/>
  <c r="O213" i="3" s="1"/>
  <c r="P213" i="3" s="1"/>
  <c r="Q213" i="3" s="1"/>
  <c r="D214" i="3" l="1"/>
  <c r="J214" i="3"/>
  <c r="S213" i="3"/>
  <c r="R214" i="3"/>
  <c r="L214" i="3"/>
  <c r="U213" i="3" l="1"/>
  <c r="V213" i="3"/>
  <c r="M214" i="3"/>
  <c r="E214" i="3" l="1"/>
  <c r="I214" i="3" s="1"/>
  <c r="T214" i="3" s="1"/>
  <c r="W213" i="3"/>
  <c r="AB213" i="3" l="1"/>
  <c r="Z213" i="3"/>
  <c r="Y213" i="3"/>
  <c r="AA213" i="3"/>
  <c r="N214" i="3"/>
  <c r="O214" i="3" s="1"/>
  <c r="P214" i="3" s="1"/>
  <c r="Q214" i="3" s="1"/>
  <c r="L215" i="3" l="1"/>
  <c r="J215" i="3"/>
  <c r="R215" i="3"/>
  <c r="D215" i="3"/>
  <c r="C216" i="3" s="1"/>
  <c r="C217" i="3" s="1"/>
  <c r="C218" i="3" s="1"/>
  <c r="C219" i="3" s="1"/>
  <c r="S214" i="3"/>
  <c r="M215" i="3" l="1"/>
  <c r="U214" i="3"/>
  <c r="V214" i="3"/>
  <c r="E215" i="3" l="1"/>
  <c r="I215" i="3" s="1"/>
  <c r="W214" i="3"/>
  <c r="N215" i="3" l="1"/>
  <c r="O215" i="3" s="1"/>
  <c r="P215" i="3" s="1"/>
  <c r="Q215" i="3" s="1"/>
  <c r="T215" i="3"/>
  <c r="AA214" i="3"/>
  <c r="Z214" i="3"/>
  <c r="AB214" i="3"/>
  <c r="Y214" i="3"/>
  <c r="S215" i="3" l="1"/>
  <c r="J216" i="3"/>
  <c r="D216" i="3"/>
  <c r="L216" i="3"/>
  <c r="R216" i="3"/>
  <c r="M216" i="3" l="1"/>
  <c r="U215" i="3"/>
  <c r="V215" i="3"/>
  <c r="W215" i="3" l="1"/>
  <c r="E216" i="3"/>
  <c r="I216" i="3" s="1"/>
  <c r="T216" i="3" s="1"/>
  <c r="N216" i="3" l="1"/>
  <c r="O216" i="3" s="1"/>
  <c r="P216" i="3" s="1"/>
  <c r="Q216" i="3" s="1"/>
  <c r="J217" i="3" s="1"/>
  <c r="AB215" i="3"/>
  <c r="Y215" i="3"/>
  <c r="Z215" i="3"/>
  <c r="AA215" i="3"/>
  <c r="R217" i="3" l="1"/>
  <c r="D217" i="3"/>
  <c r="S216" i="3"/>
  <c r="L217" i="3"/>
  <c r="M217" i="3"/>
  <c r="U216" i="3"/>
  <c r="V216" i="3"/>
  <c r="E217" i="3" l="1"/>
  <c r="I217" i="3" s="1"/>
  <c r="W216" i="3"/>
  <c r="N217" i="3" l="1"/>
  <c r="O217" i="3" s="1"/>
  <c r="P217" i="3" s="1"/>
  <c r="Q217" i="3" s="1"/>
  <c r="T217" i="3"/>
  <c r="AB216" i="3"/>
  <c r="Y216" i="3"/>
  <c r="AA216" i="3"/>
  <c r="Z216" i="3"/>
  <c r="S217" i="3" l="1"/>
  <c r="L218" i="3"/>
  <c r="D218" i="3"/>
  <c r="J218" i="3"/>
  <c r="M218" i="3" s="1"/>
  <c r="R218" i="3"/>
  <c r="U217" i="3" l="1"/>
  <c r="V217" i="3"/>
  <c r="E218" i="3" l="1"/>
  <c r="I218" i="3" s="1"/>
  <c r="W217" i="3"/>
  <c r="N218" i="3" l="1"/>
  <c r="O218" i="3" s="1"/>
  <c r="P218" i="3" s="1"/>
  <c r="Q218" i="3" s="1"/>
  <c r="T218" i="3"/>
  <c r="AB217" i="3"/>
  <c r="AA217" i="3"/>
  <c r="Y217" i="3"/>
  <c r="Z217" i="3"/>
  <c r="D219" i="3" l="1"/>
  <c r="C220" i="3" s="1"/>
  <c r="C221" i="3" s="1"/>
  <c r="C222" i="3" s="1"/>
  <c r="C223" i="3" s="1"/>
  <c r="S218" i="3"/>
  <c r="L219" i="3"/>
  <c r="R219" i="3"/>
  <c r="J219" i="3"/>
  <c r="M219" i="3" l="1"/>
  <c r="U218" i="3"/>
  <c r="V218" i="3"/>
  <c r="E219" i="3" l="1"/>
  <c r="I219" i="3" s="1"/>
  <c r="W218" i="3"/>
  <c r="Z218" i="3" l="1"/>
  <c r="Y218" i="3"/>
  <c r="AA218" i="3"/>
  <c r="AB218" i="3"/>
  <c r="N219" i="3"/>
  <c r="O219" i="3" s="1"/>
  <c r="P219" i="3" s="1"/>
  <c r="Q219" i="3" s="1"/>
  <c r="T219" i="3"/>
  <c r="D220" i="3" l="1"/>
  <c r="R220" i="3"/>
  <c r="L220" i="3"/>
  <c r="S219" i="3"/>
  <c r="J220" i="3"/>
  <c r="M220" i="3" l="1"/>
  <c r="U219" i="3"/>
  <c r="V219" i="3"/>
  <c r="E220" i="3" l="1"/>
  <c r="I220" i="3" s="1"/>
  <c r="W219" i="3"/>
  <c r="Y219" i="3" l="1"/>
  <c r="AA219" i="3"/>
  <c r="Z219" i="3"/>
  <c r="AB219" i="3"/>
  <c r="N220" i="3"/>
  <c r="O220" i="3" s="1"/>
  <c r="P220" i="3" s="1"/>
  <c r="Q220" i="3" s="1"/>
  <c r="T220" i="3"/>
  <c r="D221" i="3" l="1"/>
  <c r="R221" i="3"/>
  <c r="S220" i="3"/>
  <c r="J221" i="3"/>
  <c r="L221" i="3"/>
  <c r="M221" i="3" l="1"/>
  <c r="U220" i="3"/>
  <c r="V220" i="3"/>
  <c r="W220" i="3" l="1"/>
  <c r="E221" i="3"/>
  <c r="I221" i="3" s="1"/>
  <c r="T221" i="3" s="1"/>
  <c r="N221" i="3" l="1"/>
  <c r="O221" i="3" s="1"/>
  <c r="P221" i="3" s="1"/>
  <c r="Q221" i="3" s="1"/>
  <c r="S221" i="3" s="1"/>
  <c r="Y220" i="3"/>
  <c r="Z220" i="3"/>
  <c r="AB220" i="3"/>
  <c r="AA220" i="3"/>
  <c r="L222" i="3" l="1"/>
  <c r="D222" i="3"/>
  <c r="J222" i="3"/>
  <c r="R222" i="3"/>
  <c r="U221" i="3"/>
  <c r="V221" i="3"/>
  <c r="M222" i="3" l="1"/>
  <c r="E222" i="3"/>
  <c r="I222" i="3" s="1"/>
  <c r="W221" i="3"/>
  <c r="Y221" i="3" l="1"/>
  <c r="AB221" i="3"/>
  <c r="Z221" i="3"/>
  <c r="AA221" i="3"/>
  <c r="T222" i="3"/>
  <c r="N222" i="3"/>
  <c r="O222" i="3" s="1"/>
  <c r="P222" i="3" s="1"/>
  <c r="Q222" i="3" s="1"/>
  <c r="S222" i="3" l="1"/>
  <c r="D223" i="3"/>
  <c r="C224" i="3" s="1"/>
  <c r="C225" i="3" s="1"/>
  <c r="C226" i="3" s="1"/>
  <c r="C227" i="3" s="1"/>
  <c r="L223" i="3"/>
  <c r="J223" i="3"/>
  <c r="R223" i="3"/>
  <c r="M223" i="3" l="1"/>
  <c r="U222" i="3"/>
  <c r="V222" i="3"/>
  <c r="E223" i="3" l="1"/>
  <c r="I223" i="3" s="1"/>
  <c r="W222" i="3"/>
  <c r="AA222" i="3" l="1"/>
  <c r="Y222" i="3"/>
  <c r="Z222" i="3"/>
  <c r="AB222" i="3"/>
  <c r="T223" i="3"/>
  <c r="N223" i="3"/>
  <c r="O223" i="3" s="1"/>
  <c r="P223" i="3" s="1"/>
  <c r="Q223" i="3" s="1"/>
  <c r="D224" i="3" l="1"/>
  <c r="J224" i="3"/>
  <c r="L224" i="3"/>
  <c r="S223" i="3"/>
  <c r="R224" i="3"/>
  <c r="U223" i="3" l="1"/>
  <c r="V223" i="3"/>
  <c r="M224" i="3"/>
  <c r="E224" i="3" l="1"/>
  <c r="I224" i="3" s="1"/>
  <c r="W223" i="3"/>
  <c r="T224" i="3" l="1"/>
  <c r="N224" i="3"/>
  <c r="O224" i="3" s="1"/>
  <c r="P224" i="3" s="1"/>
  <c r="Q224" i="3" s="1"/>
  <c r="AB223" i="3"/>
  <c r="Y223" i="3"/>
  <c r="AA223" i="3"/>
  <c r="Z223" i="3"/>
  <c r="D225" i="3" l="1"/>
  <c r="J225" i="3"/>
  <c r="S224" i="3"/>
  <c r="R225" i="3"/>
  <c r="L225" i="3"/>
  <c r="U224" i="3" l="1"/>
  <c r="V224" i="3"/>
  <c r="M225" i="3"/>
  <c r="E225" i="3" l="1"/>
  <c r="I225" i="3" s="1"/>
  <c r="T225" i="3" s="1"/>
  <c r="W224" i="3"/>
  <c r="N225" i="3" l="1"/>
  <c r="O225" i="3" s="1"/>
  <c r="P225" i="3" s="1"/>
  <c r="Q225" i="3" s="1"/>
  <c r="L226" i="3" s="1"/>
  <c r="Z224" i="3"/>
  <c r="Y224" i="3"/>
  <c r="AA224" i="3"/>
  <c r="AB224" i="3"/>
  <c r="D226" i="3" l="1"/>
  <c r="S225" i="3"/>
  <c r="J226" i="3"/>
  <c r="M226" i="3" s="1"/>
  <c r="R226" i="3"/>
  <c r="U225" i="3"/>
  <c r="V225" i="3"/>
  <c r="E226" i="3" l="1"/>
  <c r="I226" i="3" s="1"/>
  <c r="W225" i="3"/>
  <c r="AB225" i="3" l="1"/>
  <c r="AA225" i="3"/>
  <c r="Z225" i="3"/>
  <c r="Y225" i="3"/>
  <c r="T226" i="3"/>
  <c r="N226" i="3"/>
  <c r="O226" i="3" s="1"/>
  <c r="P226" i="3" s="1"/>
  <c r="Q226" i="3" s="1"/>
  <c r="D227" i="3" l="1"/>
  <c r="C228" i="3" s="1"/>
  <c r="C229" i="3" s="1"/>
  <c r="C230" i="3" s="1"/>
  <c r="C231" i="3" s="1"/>
  <c r="S226" i="3"/>
  <c r="L227" i="3"/>
  <c r="R227" i="3"/>
  <c r="J227" i="3"/>
  <c r="M227" i="3" s="1"/>
  <c r="U226" i="3" l="1"/>
  <c r="V226" i="3"/>
  <c r="E227" i="3" l="1"/>
  <c r="I227" i="3" s="1"/>
  <c r="W226" i="3"/>
  <c r="AA226" i="3" l="1"/>
  <c r="AB226" i="3"/>
  <c r="Z226" i="3"/>
  <c r="Y226" i="3"/>
  <c r="T227" i="3"/>
  <c r="N227" i="3"/>
  <c r="O227" i="3" s="1"/>
  <c r="P227" i="3" s="1"/>
  <c r="Q227" i="3" s="1"/>
  <c r="D228" i="3" l="1"/>
  <c r="R228" i="3"/>
  <c r="L228" i="3"/>
  <c r="S227" i="3"/>
  <c r="J228" i="3"/>
  <c r="M228" i="3" s="1"/>
  <c r="U227" i="3" l="1"/>
  <c r="V227" i="3"/>
  <c r="E228" i="3" l="1"/>
  <c r="I228" i="3" s="1"/>
  <c r="W227" i="3"/>
  <c r="AA227" i="3" l="1"/>
  <c r="AB227" i="3"/>
  <c r="Y227" i="3"/>
  <c r="Z227" i="3"/>
  <c r="N228" i="3"/>
  <c r="O228" i="3" s="1"/>
  <c r="P228" i="3" s="1"/>
  <c r="Q228" i="3" s="1"/>
  <c r="T228" i="3"/>
  <c r="S228" i="3" l="1"/>
  <c r="R229" i="3"/>
  <c r="L229" i="3"/>
  <c r="D229" i="3"/>
  <c r="J229" i="3"/>
  <c r="M229" i="3" s="1"/>
  <c r="U228" i="3" l="1"/>
  <c r="V228" i="3"/>
  <c r="W228" i="3" l="1"/>
  <c r="Z228" i="3" s="1"/>
  <c r="E229" i="3"/>
  <c r="I229" i="3" s="1"/>
  <c r="AA228" i="3" l="1"/>
  <c r="AB228" i="3"/>
  <c r="Y228" i="3"/>
  <c r="T229" i="3"/>
  <c r="N229" i="3"/>
  <c r="O229" i="3" s="1"/>
  <c r="P229" i="3" s="1"/>
  <c r="Q229" i="3" s="1"/>
  <c r="L230" i="3" l="1"/>
  <c r="S229" i="3"/>
  <c r="J230" i="3"/>
  <c r="M230" i="3" s="1"/>
  <c r="R230" i="3"/>
  <c r="D230" i="3"/>
  <c r="U229" i="3" l="1"/>
  <c r="V229" i="3"/>
  <c r="E230" i="3" l="1"/>
  <c r="I230" i="3" s="1"/>
  <c r="W229" i="3"/>
  <c r="AA229" i="3" l="1"/>
  <c r="AB229" i="3"/>
  <c r="Z229" i="3"/>
  <c r="Y229" i="3"/>
  <c r="N230" i="3"/>
  <c r="O230" i="3" s="1"/>
  <c r="P230" i="3" s="1"/>
  <c r="Q230" i="3" s="1"/>
  <c r="T230" i="3"/>
  <c r="S230" i="3" l="1"/>
  <c r="L231" i="3"/>
  <c r="R231" i="3"/>
  <c r="D231" i="3"/>
  <c r="C232" i="3" s="1"/>
  <c r="C233" i="3" s="1"/>
  <c r="C234" i="3" s="1"/>
  <c r="C235" i="3" s="1"/>
  <c r="J231" i="3"/>
  <c r="M231" i="3" s="1"/>
  <c r="U230" i="3" l="1"/>
  <c r="V230" i="3"/>
  <c r="W230" i="3" l="1"/>
  <c r="E231" i="3"/>
  <c r="I231" i="3" s="1"/>
  <c r="T231" i="3" l="1"/>
  <c r="N231" i="3"/>
  <c r="O231" i="3" s="1"/>
  <c r="P231" i="3" s="1"/>
  <c r="Q231" i="3" s="1"/>
  <c r="Y230" i="3"/>
  <c r="AA230" i="3"/>
  <c r="Z230" i="3"/>
  <c r="AB230" i="3"/>
  <c r="S231" i="3" l="1"/>
  <c r="R232" i="3"/>
  <c r="D232" i="3"/>
  <c r="J232" i="3"/>
  <c r="L232" i="3"/>
  <c r="M232" i="3" l="1"/>
  <c r="U231" i="3"/>
  <c r="V231" i="3"/>
  <c r="E232" i="3" l="1"/>
  <c r="I232" i="3" s="1"/>
  <c r="W231" i="3"/>
  <c r="AB231" i="3" l="1"/>
  <c r="Y231" i="3"/>
  <c r="AA231" i="3"/>
  <c r="Z231" i="3"/>
  <c r="T232" i="3"/>
  <c r="N232" i="3"/>
  <c r="O232" i="3" s="1"/>
  <c r="P232" i="3" s="1"/>
  <c r="Q232" i="3" s="1"/>
  <c r="S232" i="3" l="1"/>
  <c r="R233" i="3"/>
  <c r="J233" i="3"/>
  <c r="D233" i="3"/>
  <c r="L233" i="3"/>
  <c r="M233" i="3" l="1"/>
  <c r="U232" i="3"/>
  <c r="V232" i="3"/>
  <c r="E233" i="3" l="1"/>
  <c r="I233" i="3" s="1"/>
  <c r="W232" i="3"/>
  <c r="N233" i="3" l="1"/>
  <c r="O233" i="3" s="1"/>
  <c r="P233" i="3" s="1"/>
  <c r="Q233" i="3" s="1"/>
  <c r="T233" i="3"/>
  <c r="AA232" i="3"/>
  <c r="AB232" i="3"/>
  <c r="Y232" i="3"/>
  <c r="Z232" i="3"/>
  <c r="J234" i="3" l="1"/>
  <c r="L234" i="3"/>
  <c r="S233" i="3"/>
  <c r="R234" i="3"/>
  <c r="D234" i="3"/>
  <c r="U233" i="3" l="1"/>
  <c r="V233" i="3"/>
  <c r="M234" i="3"/>
  <c r="E234" i="3" l="1"/>
  <c r="I234" i="3" s="1"/>
  <c r="T234" i="3" s="1"/>
  <c r="W233" i="3"/>
  <c r="Z233" i="3" l="1"/>
  <c r="AA233" i="3"/>
  <c r="Y233" i="3"/>
  <c r="AB233" i="3"/>
  <c r="N234" i="3"/>
  <c r="O234" i="3" s="1"/>
  <c r="P234" i="3" s="1"/>
  <c r="Q234" i="3" s="1"/>
  <c r="D235" i="3" l="1"/>
  <c r="C236" i="3" s="1"/>
  <c r="C237" i="3" s="1"/>
  <c r="C238" i="3" s="1"/>
  <c r="C239" i="3" s="1"/>
  <c r="L235" i="3"/>
  <c r="R235" i="3"/>
  <c r="S234" i="3"/>
  <c r="J235" i="3"/>
  <c r="M235" i="3" s="1"/>
  <c r="U234" i="3" l="1"/>
  <c r="V234" i="3"/>
  <c r="E235" i="3" l="1"/>
  <c r="I235" i="3" s="1"/>
  <c r="W234" i="3"/>
  <c r="Z234" i="3" l="1"/>
  <c r="AB234" i="3"/>
  <c r="Y234" i="3"/>
  <c r="AA234" i="3"/>
  <c r="N235" i="3"/>
  <c r="O235" i="3" s="1"/>
  <c r="P235" i="3" s="1"/>
  <c r="Q235" i="3" s="1"/>
  <c r="T235" i="3"/>
  <c r="D236" i="3" l="1"/>
  <c r="L236" i="3"/>
  <c r="R236" i="3"/>
  <c r="S235" i="3"/>
  <c r="J236" i="3"/>
  <c r="M236" i="3" s="1"/>
  <c r="U235" i="3" l="1"/>
  <c r="V235" i="3"/>
  <c r="E236" i="3" l="1"/>
  <c r="I236" i="3" s="1"/>
  <c r="W235" i="3"/>
  <c r="Z235" i="3" l="1"/>
  <c r="AB235" i="3"/>
  <c r="Y235" i="3"/>
  <c r="AA235" i="3"/>
  <c r="T236" i="3"/>
  <c r="N236" i="3"/>
  <c r="O236" i="3" s="1"/>
  <c r="P236" i="3" s="1"/>
  <c r="Q236" i="3" s="1"/>
  <c r="D237" i="3" l="1"/>
  <c r="S236" i="3"/>
  <c r="L237" i="3"/>
  <c r="J237" i="3"/>
  <c r="R237" i="3"/>
  <c r="M237" i="3" l="1"/>
  <c r="U236" i="3"/>
  <c r="V236" i="3"/>
  <c r="E237" i="3" l="1"/>
  <c r="I237" i="3" s="1"/>
  <c r="W236" i="3"/>
  <c r="AB236" i="3" l="1"/>
  <c r="AA236" i="3"/>
  <c r="Z236" i="3"/>
  <c r="Y236" i="3"/>
  <c r="T237" i="3"/>
  <c r="N237" i="3"/>
  <c r="O237" i="3" s="1"/>
  <c r="P237" i="3" s="1"/>
  <c r="Q237" i="3" s="1"/>
  <c r="L238" i="3" l="1"/>
  <c r="D238" i="3"/>
  <c r="S237" i="3"/>
  <c r="J238" i="3"/>
  <c r="R238" i="3"/>
  <c r="M238" i="3" l="1"/>
  <c r="U237" i="3"/>
  <c r="V237" i="3"/>
  <c r="E238" i="3" l="1"/>
  <c r="I238" i="3" s="1"/>
  <c r="W237" i="3"/>
  <c r="T238" i="3" l="1"/>
  <c r="N238" i="3"/>
  <c r="O238" i="3" s="1"/>
  <c r="P238" i="3" s="1"/>
  <c r="Q238" i="3" s="1"/>
  <c r="Y237" i="3"/>
  <c r="AB237" i="3"/>
  <c r="AA237" i="3"/>
  <c r="Z237" i="3"/>
  <c r="D239" i="3" l="1"/>
  <c r="C240" i="3" s="1"/>
  <c r="C241" i="3" s="1"/>
  <c r="C242" i="3" s="1"/>
  <c r="C243" i="3" s="1"/>
  <c r="L239" i="3"/>
  <c r="S238" i="3"/>
  <c r="R239" i="3"/>
  <c r="J239" i="3"/>
  <c r="M239" i="3" s="1"/>
  <c r="U238" i="3" l="1"/>
  <c r="V238" i="3"/>
  <c r="E239" i="3" l="1"/>
  <c r="I239" i="3" s="1"/>
  <c r="W238" i="3"/>
  <c r="Z238" i="3" l="1"/>
  <c r="AA238" i="3"/>
  <c r="Y238" i="3"/>
  <c r="AB238" i="3"/>
  <c r="N239" i="3"/>
  <c r="O239" i="3" s="1"/>
  <c r="P239" i="3" s="1"/>
  <c r="Q239" i="3" s="1"/>
  <c r="T239" i="3"/>
  <c r="D240" i="3" l="1"/>
  <c r="S239" i="3"/>
  <c r="R240" i="3"/>
  <c r="L240" i="3"/>
  <c r="J240" i="3"/>
  <c r="M240" i="3" l="1"/>
  <c r="U239" i="3"/>
  <c r="V239" i="3"/>
  <c r="E240" i="3" l="1"/>
  <c r="I240" i="3" s="1"/>
  <c r="W239" i="3"/>
  <c r="AA239" i="3" l="1"/>
  <c r="Z239" i="3"/>
  <c r="Y239" i="3"/>
  <c r="AB239" i="3"/>
  <c r="T240" i="3"/>
  <c r="N240" i="3"/>
  <c r="O240" i="3" s="1"/>
  <c r="P240" i="3" s="1"/>
  <c r="Q240" i="3" s="1"/>
  <c r="S240" i="3" l="1"/>
  <c r="R241" i="3"/>
  <c r="D241" i="3"/>
  <c r="L241" i="3"/>
  <c r="J241" i="3"/>
  <c r="M241" i="3" l="1"/>
  <c r="U240" i="3"/>
  <c r="V240" i="3"/>
  <c r="E241" i="3" l="1"/>
  <c r="I241" i="3" s="1"/>
  <c r="W240" i="3"/>
  <c r="Z240" i="3" l="1"/>
  <c r="AA240" i="3"/>
  <c r="AB240" i="3"/>
  <c r="Y240" i="3"/>
  <c r="T241" i="3"/>
  <c r="N241" i="3"/>
  <c r="O241" i="3" s="1"/>
  <c r="P241" i="3" s="1"/>
  <c r="Q241" i="3" s="1"/>
  <c r="S241" i="3" l="1"/>
  <c r="R242" i="3"/>
  <c r="L242" i="3"/>
  <c r="J242" i="3"/>
  <c r="D242" i="3"/>
  <c r="M242" i="3" l="1"/>
  <c r="U241" i="3"/>
  <c r="V241" i="3"/>
  <c r="E242" i="3" l="1"/>
  <c r="I242" i="3" s="1"/>
  <c r="W241" i="3"/>
  <c r="AB241" i="3" l="1"/>
  <c r="AA241" i="3"/>
  <c r="Y241" i="3"/>
  <c r="Z241" i="3"/>
  <c r="T242" i="3"/>
  <c r="N242" i="3"/>
  <c r="O242" i="3" s="1"/>
  <c r="P242" i="3" s="1"/>
  <c r="Q242" i="3" s="1"/>
  <c r="R243" i="3" l="1"/>
  <c r="L243" i="3"/>
  <c r="S242" i="3"/>
  <c r="D243" i="3"/>
  <c r="C244" i="3" s="1"/>
  <c r="C245" i="3" s="1"/>
  <c r="C246" i="3" s="1"/>
  <c r="C247" i="3" s="1"/>
  <c r="J243" i="3"/>
  <c r="M243" i="3" s="1"/>
  <c r="U242" i="3" l="1"/>
  <c r="V242" i="3"/>
  <c r="E243" i="3" l="1"/>
  <c r="I243" i="3" s="1"/>
  <c r="W242" i="3"/>
  <c r="T243" i="3" l="1"/>
  <c r="N243" i="3"/>
  <c r="O243" i="3" s="1"/>
  <c r="P243" i="3" s="1"/>
  <c r="Q243" i="3" s="1"/>
  <c r="Z242" i="3"/>
  <c r="AB242" i="3"/>
  <c r="AA242" i="3"/>
  <c r="Y242" i="3"/>
  <c r="L244" i="3" l="1"/>
  <c r="R244" i="3"/>
  <c r="S243" i="3"/>
  <c r="D244" i="3"/>
  <c r="J244" i="3"/>
  <c r="M244" i="3" s="1"/>
  <c r="U243" i="3" l="1"/>
  <c r="V243" i="3"/>
  <c r="E244" i="3" l="1"/>
  <c r="I244" i="3" s="1"/>
  <c r="W243" i="3"/>
  <c r="N244" i="3" l="1"/>
  <c r="O244" i="3" s="1"/>
  <c r="P244" i="3" s="1"/>
  <c r="Q244" i="3" s="1"/>
  <c r="T244" i="3"/>
  <c r="Y243" i="3"/>
  <c r="Z243" i="3"/>
  <c r="AA243" i="3"/>
  <c r="AB243" i="3"/>
  <c r="J245" i="3" l="1"/>
  <c r="D245" i="3"/>
  <c r="S244" i="3"/>
  <c r="R245" i="3"/>
  <c r="L245" i="3"/>
  <c r="U244" i="3" l="1"/>
  <c r="V244" i="3"/>
  <c r="M245" i="3"/>
  <c r="E245" i="3" l="1"/>
  <c r="I245" i="3" s="1"/>
  <c r="W244" i="3"/>
  <c r="AA244" i="3" l="1"/>
  <c r="Y244" i="3"/>
  <c r="Z244" i="3"/>
  <c r="AB244" i="3"/>
  <c r="T245" i="3"/>
  <c r="N245" i="3"/>
  <c r="O245" i="3" s="1"/>
  <c r="P245" i="3" s="1"/>
  <c r="Q245" i="3" s="1"/>
  <c r="J246" i="3" l="1"/>
  <c r="D246" i="3"/>
  <c r="L246" i="3"/>
  <c r="S245" i="3"/>
  <c r="R246" i="3"/>
  <c r="U245" i="3" l="1"/>
  <c r="V245" i="3"/>
  <c r="M246" i="3"/>
  <c r="E246" i="3" l="1"/>
  <c r="I246" i="3" s="1"/>
  <c r="W245" i="3"/>
  <c r="AB245" i="3" l="1"/>
  <c r="Y245" i="3"/>
  <c r="AA245" i="3"/>
  <c r="Z245" i="3"/>
  <c r="T246" i="3"/>
  <c r="N246" i="3"/>
  <c r="O246" i="3" s="1"/>
  <c r="P246" i="3" s="1"/>
  <c r="Q246" i="3" s="1"/>
  <c r="D247" i="3" l="1"/>
  <c r="C248" i="3" s="1"/>
  <c r="C249" i="3" s="1"/>
  <c r="C250" i="3" s="1"/>
  <c r="C251" i="3" s="1"/>
  <c r="S246" i="3"/>
  <c r="L247" i="3"/>
  <c r="J247" i="3"/>
  <c r="R247" i="3"/>
  <c r="M247" i="3" l="1"/>
  <c r="U246" i="3"/>
  <c r="V246" i="3"/>
  <c r="E247" i="3" l="1"/>
  <c r="I247" i="3" s="1"/>
  <c r="W246" i="3"/>
  <c r="Y246" i="3" l="1"/>
  <c r="AB246" i="3"/>
  <c r="Z246" i="3"/>
  <c r="AA246" i="3"/>
  <c r="T247" i="3"/>
  <c r="N247" i="3"/>
  <c r="O247" i="3" s="1"/>
  <c r="P247" i="3" s="1"/>
  <c r="Q247" i="3" s="1"/>
  <c r="J248" i="3" l="1"/>
  <c r="D248" i="3"/>
  <c r="R248" i="3"/>
  <c r="L248" i="3"/>
  <c r="S247" i="3"/>
  <c r="M248" i="3" l="1"/>
  <c r="U247" i="3"/>
  <c r="V247" i="3"/>
  <c r="E248" i="3" l="1"/>
  <c r="I248" i="3" s="1"/>
  <c r="W247" i="3"/>
  <c r="Z247" i="3" l="1"/>
  <c r="Y247" i="3"/>
  <c r="AB247" i="3"/>
  <c r="AA247" i="3"/>
  <c r="N248" i="3"/>
  <c r="O248" i="3" s="1"/>
  <c r="P248" i="3" s="1"/>
  <c r="Q248" i="3" s="1"/>
  <c r="T248" i="3"/>
  <c r="D249" i="3" l="1"/>
  <c r="L249" i="3"/>
  <c r="J249" i="3"/>
  <c r="M249" i="3" s="1"/>
  <c r="R249" i="3"/>
  <c r="S248" i="3"/>
  <c r="U248" i="3" l="1"/>
  <c r="V248" i="3"/>
  <c r="E249" i="3" l="1"/>
  <c r="I249" i="3" s="1"/>
  <c r="W248" i="3"/>
  <c r="Y248" i="3" l="1"/>
  <c r="Z248" i="3"/>
  <c r="AA248" i="3"/>
  <c r="AB248" i="3"/>
  <c r="N249" i="3"/>
  <c r="O249" i="3" s="1"/>
  <c r="P249" i="3" s="1"/>
  <c r="Q249" i="3" s="1"/>
  <c r="T249" i="3"/>
  <c r="L250" i="3" l="1"/>
  <c r="D250" i="3"/>
  <c r="J250" i="3"/>
  <c r="M250" i="3" s="1"/>
  <c r="S249" i="3"/>
  <c r="R250" i="3"/>
  <c r="U249" i="3" l="1"/>
  <c r="V249" i="3"/>
  <c r="E250" i="3" l="1"/>
  <c r="I250" i="3" s="1"/>
  <c r="W249" i="3"/>
  <c r="AB249" i="3" l="1"/>
  <c r="Y249" i="3"/>
  <c r="AA249" i="3"/>
  <c r="Z249" i="3"/>
  <c r="T250" i="3"/>
  <c r="N250" i="3"/>
  <c r="O250" i="3" s="1"/>
  <c r="P250" i="3" s="1"/>
  <c r="Q250" i="3" s="1"/>
  <c r="S250" i="3" l="1"/>
  <c r="J251" i="3"/>
  <c r="D251" i="3"/>
  <c r="C252" i="3" s="1"/>
  <c r="C253" i="3" s="1"/>
  <c r="C254" i="3" s="1"/>
  <c r="C255" i="3" s="1"/>
  <c r="L251" i="3"/>
  <c r="R251" i="3"/>
  <c r="M251" i="3" l="1"/>
  <c r="U250" i="3"/>
  <c r="V250" i="3"/>
  <c r="E251" i="3" l="1"/>
  <c r="I251" i="3" s="1"/>
  <c r="T251" i="3" s="1"/>
  <c r="W250" i="3"/>
  <c r="N251" i="3"/>
  <c r="O251" i="3" s="1"/>
  <c r="P251" i="3" s="1"/>
  <c r="Q251" i="3" s="1"/>
  <c r="D252" i="3" l="1"/>
  <c r="S251" i="3"/>
  <c r="R252" i="3"/>
  <c r="J252" i="3"/>
  <c r="L252" i="3"/>
  <c r="AB250" i="3"/>
  <c r="Y250" i="3"/>
  <c r="Z250" i="3"/>
  <c r="AA250" i="3"/>
  <c r="U251" i="3" l="1"/>
  <c r="V251" i="3"/>
  <c r="M252" i="3"/>
  <c r="E252" i="3" l="1"/>
  <c r="I252" i="3" s="1"/>
  <c r="W251" i="3"/>
  <c r="Z251" i="3" l="1"/>
  <c r="AA251" i="3"/>
  <c r="Y251" i="3"/>
  <c r="AB251" i="3"/>
  <c r="T252" i="3"/>
  <c r="N252" i="3"/>
  <c r="O252" i="3" s="1"/>
  <c r="P252" i="3" s="1"/>
  <c r="Q252" i="3" s="1"/>
  <c r="D253" i="3" l="1"/>
  <c r="R253" i="3"/>
  <c r="L253" i="3"/>
  <c r="S252" i="3"/>
  <c r="J253" i="3"/>
  <c r="M253" i="3" s="1"/>
  <c r="U252" i="3" l="1"/>
  <c r="V252" i="3"/>
  <c r="W252" i="3" l="1"/>
  <c r="E253" i="3"/>
  <c r="I253" i="3" s="1"/>
  <c r="T253" i="3" l="1"/>
  <c r="N253" i="3"/>
  <c r="O253" i="3" s="1"/>
  <c r="P253" i="3" s="1"/>
  <c r="Q253" i="3" s="1"/>
  <c r="Z252" i="3"/>
  <c r="AB252" i="3"/>
  <c r="Y252" i="3"/>
  <c r="AA252" i="3"/>
  <c r="S253" i="3" l="1"/>
  <c r="R254" i="3"/>
  <c r="D254" i="3"/>
  <c r="L254" i="3"/>
  <c r="J254" i="3"/>
  <c r="M254" i="3" l="1"/>
  <c r="U253" i="3"/>
  <c r="V253" i="3"/>
  <c r="E254" i="3" l="1"/>
  <c r="I254" i="3" s="1"/>
  <c r="W253" i="3"/>
  <c r="AB253" i="3" l="1"/>
  <c r="AA253" i="3"/>
  <c r="Y253" i="3"/>
  <c r="Z253" i="3"/>
  <c r="N254" i="3"/>
  <c r="O254" i="3" s="1"/>
  <c r="P254" i="3" s="1"/>
  <c r="Q254" i="3" s="1"/>
  <c r="T254" i="3"/>
  <c r="S254" i="3" l="1"/>
  <c r="L255" i="3"/>
  <c r="D255" i="3"/>
  <c r="C256" i="3" s="1"/>
  <c r="C257" i="3" s="1"/>
  <c r="C258" i="3" s="1"/>
  <c r="C259" i="3" s="1"/>
  <c r="J255" i="3"/>
  <c r="M255" i="3" s="1"/>
  <c r="R255" i="3"/>
  <c r="U254" i="3" l="1"/>
  <c r="V254" i="3"/>
  <c r="E255" i="3" l="1"/>
  <c r="I255" i="3" s="1"/>
  <c r="W254" i="3"/>
  <c r="Z254" i="3" l="1"/>
  <c r="Y254" i="3"/>
  <c r="AA254" i="3"/>
  <c r="AB254" i="3"/>
  <c r="T255" i="3"/>
  <c r="N255" i="3"/>
  <c r="O255" i="3" s="1"/>
  <c r="P255" i="3" s="1"/>
  <c r="Q255" i="3" s="1"/>
  <c r="S255" i="3" l="1"/>
  <c r="D256" i="3"/>
  <c r="L256" i="3"/>
  <c r="J256" i="3"/>
  <c r="M256" i="3" s="1"/>
  <c r="R256" i="3"/>
  <c r="U255" i="3" l="1"/>
  <c r="V255" i="3"/>
  <c r="E256" i="3" l="1"/>
  <c r="I256" i="3" s="1"/>
  <c r="W255" i="3"/>
  <c r="AB255" i="3" l="1"/>
  <c r="Y255" i="3"/>
  <c r="AA255" i="3"/>
  <c r="Z255" i="3"/>
  <c r="N256" i="3"/>
  <c r="O256" i="3" s="1"/>
  <c r="P256" i="3" s="1"/>
  <c r="Q256" i="3" s="1"/>
  <c r="T256" i="3"/>
  <c r="D257" i="3" l="1"/>
  <c r="L257" i="3"/>
  <c r="R257" i="3"/>
  <c r="S256" i="3"/>
  <c r="J257" i="3"/>
  <c r="M257" i="3" s="1"/>
  <c r="U256" i="3" l="1"/>
  <c r="V256" i="3"/>
  <c r="E257" i="3" l="1"/>
  <c r="I257" i="3" s="1"/>
  <c r="W256" i="3"/>
  <c r="AB256" i="3" l="1"/>
  <c r="Y256" i="3"/>
  <c r="Z256" i="3"/>
  <c r="AA256" i="3"/>
  <c r="N257" i="3"/>
  <c r="O257" i="3" s="1"/>
  <c r="P257" i="3" s="1"/>
  <c r="Q257" i="3" s="1"/>
  <c r="T257" i="3"/>
  <c r="J258" i="3" l="1"/>
  <c r="L258" i="3"/>
  <c r="D258" i="3"/>
  <c r="S257" i="3"/>
  <c r="R258" i="3"/>
  <c r="U257" i="3" l="1"/>
  <c r="V257" i="3"/>
  <c r="M258" i="3"/>
  <c r="E258" i="3" l="1"/>
  <c r="I258" i="3" s="1"/>
  <c r="T258" i="3" s="1"/>
  <c r="W257" i="3"/>
  <c r="Z257" i="3" l="1"/>
  <c r="AB257" i="3"/>
  <c r="AA257" i="3"/>
  <c r="Y257" i="3"/>
  <c r="N258" i="3"/>
  <c r="O258" i="3" s="1"/>
  <c r="P258" i="3" s="1"/>
  <c r="Q258" i="3" s="1"/>
  <c r="S258" i="3" l="1"/>
  <c r="D259" i="3"/>
  <c r="C260" i="3" s="1"/>
  <c r="C261" i="3" s="1"/>
  <c r="C262" i="3" s="1"/>
  <c r="C263" i="3" s="1"/>
  <c r="L259" i="3"/>
  <c r="J259" i="3"/>
  <c r="M259" i="3" s="1"/>
  <c r="R259" i="3"/>
  <c r="U258" i="3" l="1"/>
  <c r="V258" i="3"/>
  <c r="E259" i="3" l="1"/>
  <c r="I259" i="3" s="1"/>
  <c r="W258" i="3"/>
  <c r="Y258" i="3" l="1"/>
  <c r="AB258" i="3"/>
  <c r="Z258" i="3"/>
  <c r="AA258" i="3"/>
  <c r="N259" i="3"/>
  <c r="O259" i="3" s="1"/>
  <c r="P259" i="3" s="1"/>
  <c r="Q259" i="3" s="1"/>
  <c r="T259" i="3"/>
  <c r="S259" i="3" l="1"/>
  <c r="D260" i="3"/>
  <c r="J260" i="3"/>
  <c r="R260" i="3"/>
  <c r="L260" i="3"/>
  <c r="M260" i="3" l="1"/>
  <c r="U259" i="3"/>
  <c r="V259" i="3"/>
  <c r="W259" i="3" l="1"/>
  <c r="AA259" i="3" s="1"/>
  <c r="E260" i="3"/>
  <c r="I260" i="3" s="1"/>
  <c r="Z259" i="3" l="1"/>
  <c r="Y259" i="3"/>
  <c r="AB259" i="3"/>
  <c r="T260" i="3"/>
  <c r="N260" i="3"/>
  <c r="O260" i="3" s="1"/>
  <c r="P260" i="3" s="1"/>
  <c r="Q260" i="3" s="1"/>
  <c r="S260" i="3" l="1"/>
  <c r="D261" i="3"/>
  <c r="R261" i="3"/>
  <c r="L261" i="3"/>
  <c r="J261" i="3"/>
  <c r="M261" i="3" l="1"/>
  <c r="U260" i="3"/>
  <c r="V260" i="3"/>
  <c r="E261" i="3" l="1"/>
  <c r="I261" i="3" s="1"/>
  <c r="W260" i="3"/>
  <c r="AA260" i="3" l="1"/>
  <c r="Z260" i="3"/>
  <c r="Y260" i="3"/>
  <c r="AB260" i="3"/>
  <c r="T261" i="3"/>
  <c r="N261" i="3"/>
  <c r="O261" i="3" s="1"/>
  <c r="P261" i="3" s="1"/>
  <c r="Q261" i="3" s="1"/>
  <c r="S261" i="3" l="1"/>
  <c r="D262" i="3"/>
  <c r="L262" i="3"/>
  <c r="J262" i="3"/>
  <c r="R262" i="3"/>
  <c r="M262" i="3" l="1"/>
  <c r="U261" i="3"/>
  <c r="V261" i="3"/>
  <c r="E262" i="3" l="1"/>
  <c r="I262" i="3" s="1"/>
  <c r="W261" i="3"/>
  <c r="Z261" i="3" l="1"/>
  <c r="AA261" i="3"/>
  <c r="AB261" i="3"/>
  <c r="Y261" i="3"/>
  <c r="N262" i="3"/>
  <c r="O262" i="3" s="1"/>
  <c r="P262" i="3" s="1"/>
  <c r="Q262" i="3" s="1"/>
  <c r="T262" i="3"/>
  <c r="S262" i="3" l="1"/>
  <c r="D263" i="3"/>
  <c r="C264" i="3" s="1"/>
  <c r="C265" i="3" s="1"/>
  <c r="C266" i="3" s="1"/>
  <c r="C267" i="3" s="1"/>
  <c r="L263" i="3"/>
  <c r="R263" i="3"/>
  <c r="J263" i="3"/>
  <c r="M263" i="3" l="1"/>
  <c r="U262" i="3"/>
  <c r="V262" i="3"/>
  <c r="E263" i="3" l="1"/>
  <c r="I263" i="3" s="1"/>
  <c r="W262" i="3"/>
  <c r="AA262" i="3" l="1"/>
  <c r="Y262" i="3"/>
  <c r="AB262" i="3"/>
  <c r="Z262" i="3"/>
  <c r="T263" i="3"/>
  <c r="N263" i="3"/>
  <c r="O263" i="3" s="1"/>
  <c r="P263" i="3" s="1"/>
  <c r="Q263" i="3" s="1"/>
  <c r="L264" i="3" l="1"/>
  <c r="S263" i="3"/>
  <c r="D264" i="3"/>
  <c r="J264" i="3"/>
  <c r="M264" i="3" s="1"/>
  <c r="R264" i="3"/>
  <c r="U263" i="3" l="1"/>
  <c r="V263" i="3"/>
  <c r="E264" i="3" l="1"/>
  <c r="I264" i="3" s="1"/>
  <c r="W263" i="3"/>
  <c r="AA263" i="3" l="1"/>
  <c r="AB263" i="3"/>
  <c r="Y263" i="3"/>
  <c r="Z263" i="3"/>
  <c r="T264" i="3"/>
  <c r="N264" i="3"/>
  <c r="O264" i="3" s="1"/>
  <c r="P264" i="3" s="1"/>
  <c r="Q264" i="3" s="1"/>
  <c r="S264" i="3" l="1"/>
  <c r="D265" i="3"/>
  <c r="R265" i="3"/>
  <c r="L265" i="3"/>
  <c r="J265" i="3"/>
  <c r="M265" i="3" l="1"/>
  <c r="U264" i="3"/>
  <c r="V264" i="3"/>
  <c r="E265" i="3" l="1"/>
  <c r="I265" i="3" s="1"/>
  <c r="W264" i="3"/>
  <c r="AA264" i="3" l="1"/>
  <c r="Y264" i="3"/>
  <c r="Z264" i="3"/>
  <c r="AB264" i="3"/>
  <c r="T265" i="3"/>
  <c r="N265" i="3"/>
  <c r="O265" i="3" s="1"/>
  <c r="P265" i="3" s="1"/>
  <c r="Q265" i="3" s="1"/>
  <c r="D266" i="3" l="1"/>
  <c r="J266" i="3"/>
  <c r="R266" i="3"/>
  <c r="S265" i="3"/>
  <c r="L266" i="3"/>
  <c r="U265" i="3" l="1"/>
  <c r="V265" i="3"/>
  <c r="M266" i="3"/>
  <c r="E266" i="3" l="1"/>
  <c r="I266" i="3" s="1"/>
  <c r="W265" i="3"/>
  <c r="AB265" i="3" l="1"/>
  <c r="AA265" i="3"/>
  <c r="Y265" i="3"/>
  <c r="Z265" i="3"/>
  <c r="N266" i="3"/>
  <c r="O266" i="3" s="1"/>
  <c r="P266" i="3" s="1"/>
  <c r="Q266" i="3" s="1"/>
  <c r="T266" i="3"/>
  <c r="D267" i="3" l="1"/>
  <c r="C268" i="3" s="1"/>
  <c r="C269" i="3" s="1"/>
  <c r="C270" i="3" s="1"/>
  <c r="C271" i="3" s="1"/>
  <c r="J267" i="3"/>
  <c r="S266" i="3"/>
  <c r="R267" i="3"/>
  <c r="L267" i="3"/>
  <c r="M267" i="3" l="1"/>
  <c r="U266" i="3"/>
  <c r="V266" i="3"/>
  <c r="E267" i="3" l="1"/>
  <c r="I267" i="3" s="1"/>
  <c r="T267" i="3" s="1"/>
  <c r="W266" i="3"/>
  <c r="N267" i="3" l="1"/>
  <c r="O267" i="3" s="1"/>
  <c r="P267" i="3" s="1"/>
  <c r="Q267" i="3" s="1"/>
  <c r="L268" i="3" s="1"/>
  <c r="S267" i="3"/>
  <c r="R268" i="3"/>
  <c r="D268" i="3"/>
  <c r="Z266" i="3"/>
  <c r="AB266" i="3"/>
  <c r="AA266" i="3"/>
  <c r="Y266" i="3"/>
  <c r="J268" i="3" l="1"/>
  <c r="M268" i="3"/>
  <c r="U267" i="3"/>
  <c r="V267" i="3"/>
  <c r="E268" i="3" l="1"/>
  <c r="I268" i="3" s="1"/>
  <c r="W267" i="3"/>
  <c r="N268" i="3" l="1"/>
  <c r="O268" i="3" s="1"/>
  <c r="P268" i="3" s="1"/>
  <c r="Q268" i="3" s="1"/>
  <c r="T268" i="3"/>
  <c r="Y267" i="3"/>
  <c r="Z267" i="3"/>
  <c r="AB267" i="3"/>
  <c r="AA267" i="3"/>
  <c r="J269" i="3" l="1"/>
  <c r="D269" i="3"/>
  <c r="S268" i="3"/>
  <c r="L269" i="3"/>
  <c r="R269" i="3"/>
  <c r="U268" i="3" l="1"/>
  <c r="V268" i="3"/>
  <c r="M269" i="3"/>
  <c r="E269" i="3" l="1"/>
  <c r="I269" i="3" s="1"/>
  <c r="W268" i="3"/>
  <c r="AB268" i="3" l="1"/>
  <c r="Z268" i="3"/>
  <c r="Y268" i="3"/>
  <c r="AA268" i="3"/>
  <c r="N269" i="3"/>
  <c r="O269" i="3" s="1"/>
  <c r="P269" i="3" s="1"/>
  <c r="Q269" i="3" s="1"/>
  <c r="T269" i="3"/>
  <c r="L270" i="3" l="1"/>
  <c r="J270" i="3"/>
  <c r="R270" i="3"/>
  <c r="S269" i="3"/>
  <c r="D270" i="3"/>
  <c r="M270" i="3" l="1"/>
  <c r="U269" i="3"/>
  <c r="V269" i="3"/>
  <c r="E270" i="3" l="1"/>
  <c r="I270" i="3" s="1"/>
  <c r="W269" i="3"/>
  <c r="T270" i="3" l="1"/>
  <c r="N270" i="3"/>
  <c r="O270" i="3" s="1"/>
  <c r="P270" i="3" s="1"/>
  <c r="Q270" i="3" s="1"/>
  <c r="Z269" i="3"/>
  <c r="Y269" i="3"/>
  <c r="AB269" i="3"/>
  <c r="AA269" i="3"/>
  <c r="D271" i="3" l="1"/>
  <c r="C272" i="3" s="1"/>
  <c r="C273" i="3" s="1"/>
  <c r="C274" i="3" s="1"/>
  <c r="C275" i="3" s="1"/>
  <c r="R271" i="3"/>
  <c r="L271" i="3"/>
  <c r="J271" i="3"/>
  <c r="S270" i="3"/>
  <c r="M271" i="3" l="1"/>
  <c r="U270" i="3"/>
  <c r="V270" i="3"/>
  <c r="E271" i="3" l="1"/>
  <c r="I271" i="3" s="1"/>
  <c r="W270" i="3"/>
  <c r="T271" i="3" l="1"/>
  <c r="N271" i="3"/>
  <c r="O271" i="3" s="1"/>
  <c r="P271" i="3" s="1"/>
  <c r="Q271" i="3" s="1"/>
  <c r="Y270" i="3"/>
  <c r="Z270" i="3"/>
  <c r="AA270" i="3"/>
  <c r="AB270" i="3"/>
  <c r="D272" i="3" l="1"/>
  <c r="L272" i="3"/>
  <c r="J272" i="3"/>
  <c r="R272" i="3"/>
  <c r="S271" i="3"/>
  <c r="M272" i="3" l="1"/>
  <c r="U271" i="3"/>
  <c r="V271" i="3"/>
  <c r="E272" i="3" l="1"/>
  <c r="I272" i="3" s="1"/>
  <c r="W271" i="3"/>
  <c r="Y271" i="3" l="1"/>
  <c r="Z271" i="3"/>
  <c r="AB271" i="3"/>
  <c r="AA271" i="3"/>
  <c r="N272" i="3"/>
  <c r="O272" i="3" s="1"/>
  <c r="P272" i="3" s="1"/>
  <c r="Q272" i="3" s="1"/>
  <c r="T272" i="3"/>
  <c r="L273" i="3" l="1"/>
  <c r="S272" i="3"/>
  <c r="J273" i="3"/>
  <c r="M273" i="3" s="1"/>
  <c r="R273" i="3"/>
  <c r="D273" i="3"/>
  <c r="U272" i="3" l="1"/>
  <c r="V272" i="3"/>
  <c r="E273" i="3" l="1"/>
  <c r="I273" i="3" s="1"/>
  <c r="W272" i="3"/>
  <c r="Y272" i="3" l="1"/>
  <c r="Z272" i="3"/>
  <c r="AA272" i="3"/>
  <c r="AB272" i="3"/>
  <c r="N273" i="3"/>
  <c r="O273" i="3" s="1"/>
  <c r="P273" i="3" s="1"/>
  <c r="Q273" i="3" s="1"/>
  <c r="T273" i="3"/>
  <c r="D274" i="3" l="1"/>
  <c r="S273" i="3"/>
  <c r="J274" i="3"/>
  <c r="R274" i="3"/>
  <c r="L274" i="3"/>
  <c r="M274" i="3" l="1"/>
  <c r="U273" i="3"/>
  <c r="V273" i="3"/>
  <c r="E274" i="3" l="1"/>
  <c r="I274" i="3" s="1"/>
  <c r="T274" i="3" s="1"/>
  <c r="W273" i="3"/>
  <c r="N274" i="3" l="1"/>
  <c r="O274" i="3" s="1"/>
  <c r="P274" i="3" s="1"/>
  <c r="Q274" i="3" s="1"/>
  <c r="S274" i="3" s="1"/>
  <c r="R275" i="3"/>
  <c r="D275" i="3"/>
  <c r="C276" i="3" s="1"/>
  <c r="C277" i="3" s="1"/>
  <c r="C278" i="3" s="1"/>
  <c r="C279" i="3" s="1"/>
  <c r="J275" i="3"/>
  <c r="AB273" i="3"/>
  <c r="Z273" i="3"/>
  <c r="Y273" i="3"/>
  <c r="AA273" i="3"/>
  <c r="L275" i="3" l="1"/>
  <c r="M275" i="3" s="1"/>
  <c r="U274" i="3"/>
  <c r="V274" i="3"/>
  <c r="W274" i="3" l="1"/>
  <c r="Z274" i="3" s="1"/>
  <c r="E275" i="3"/>
  <c r="I275" i="3" s="1"/>
  <c r="Y274" i="3" l="1"/>
  <c r="AB274" i="3"/>
  <c r="AA274" i="3"/>
  <c r="T275" i="3"/>
  <c r="N275" i="3"/>
  <c r="O275" i="3" s="1"/>
  <c r="P275" i="3" s="1"/>
  <c r="Q275" i="3" s="1"/>
  <c r="D276" i="3" l="1"/>
  <c r="R276" i="3"/>
  <c r="J276" i="3"/>
  <c r="L276" i="3"/>
  <c r="S275" i="3"/>
  <c r="U275" i="3" l="1"/>
  <c r="V275" i="3"/>
  <c r="M276" i="3"/>
  <c r="E276" i="3" l="1"/>
  <c r="I276" i="3" s="1"/>
  <c r="W275" i="3"/>
  <c r="AA275" i="3" l="1"/>
  <c r="Y275" i="3"/>
  <c r="AB275" i="3"/>
  <c r="Z275" i="3"/>
  <c r="N276" i="3"/>
  <c r="O276" i="3" s="1"/>
  <c r="P276" i="3" s="1"/>
  <c r="Q276" i="3" s="1"/>
  <c r="T276" i="3"/>
  <c r="R277" i="3" l="1"/>
  <c r="S276" i="3"/>
  <c r="J277" i="3"/>
  <c r="L277" i="3"/>
  <c r="D277" i="3"/>
  <c r="U276" i="3" l="1"/>
  <c r="V276" i="3"/>
  <c r="M277" i="3"/>
  <c r="E277" i="3" l="1"/>
  <c r="I277" i="3" s="1"/>
  <c r="W276" i="3"/>
  <c r="Z276" i="3" l="1"/>
  <c r="Y276" i="3"/>
  <c r="AB276" i="3"/>
  <c r="AA276" i="3"/>
  <c r="N277" i="3"/>
  <c r="O277" i="3" s="1"/>
  <c r="P277" i="3" s="1"/>
  <c r="Q277" i="3" s="1"/>
  <c r="T277" i="3"/>
  <c r="D278" i="3" l="1"/>
  <c r="R278" i="3"/>
  <c r="J278" i="3"/>
  <c r="L278" i="3"/>
  <c r="S277" i="3"/>
  <c r="U277" i="3" l="1"/>
  <c r="V277" i="3"/>
  <c r="M278" i="3"/>
  <c r="E278" i="3" l="1"/>
  <c r="I278" i="3" s="1"/>
  <c r="W277" i="3"/>
  <c r="T278" i="3" l="1"/>
  <c r="N278" i="3"/>
  <c r="O278" i="3" s="1"/>
  <c r="P278" i="3" s="1"/>
  <c r="Q278" i="3" s="1"/>
  <c r="Y277" i="3"/>
  <c r="AB277" i="3"/>
  <c r="AA277" i="3"/>
  <c r="Z277" i="3"/>
  <c r="D279" i="3" l="1"/>
  <c r="C280" i="3" s="1"/>
  <c r="C281" i="3" s="1"/>
  <c r="C282" i="3" s="1"/>
  <c r="C283" i="3" s="1"/>
  <c r="S278" i="3"/>
  <c r="J279" i="3"/>
  <c r="R279" i="3"/>
  <c r="L279" i="3"/>
  <c r="U278" i="3" l="1"/>
  <c r="V278" i="3"/>
  <c r="M279" i="3"/>
  <c r="E279" i="3" l="1"/>
  <c r="I279" i="3" s="1"/>
  <c r="W278" i="3"/>
  <c r="AA278" i="3" l="1"/>
  <c r="Y278" i="3"/>
  <c r="Z278" i="3"/>
  <c r="AB278" i="3"/>
  <c r="T279" i="3"/>
  <c r="N279" i="3"/>
  <c r="O279" i="3" s="1"/>
  <c r="P279" i="3" s="1"/>
  <c r="Q279" i="3" s="1"/>
  <c r="S279" i="3" l="1"/>
  <c r="J280" i="3"/>
  <c r="R280" i="3"/>
  <c r="D280" i="3"/>
  <c r="L280" i="3"/>
  <c r="M280" i="3" l="1"/>
  <c r="U279" i="3"/>
  <c r="V279" i="3"/>
  <c r="E280" i="3" l="1"/>
  <c r="I280" i="3" s="1"/>
  <c r="W279" i="3"/>
  <c r="N280" i="3" l="1"/>
  <c r="O280" i="3" s="1"/>
  <c r="P280" i="3" s="1"/>
  <c r="Q280" i="3" s="1"/>
  <c r="T280" i="3"/>
  <c r="AA279" i="3"/>
  <c r="Z279" i="3"/>
  <c r="Y279" i="3"/>
  <c r="AB279" i="3"/>
  <c r="L281" i="3" l="1"/>
  <c r="R281" i="3"/>
  <c r="D281" i="3"/>
  <c r="S280" i="3"/>
  <c r="J281" i="3"/>
  <c r="M281" i="3" s="1"/>
  <c r="U280" i="3" l="1"/>
  <c r="V280" i="3"/>
  <c r="E281" i="3" l="1"/>
  <c r="I281" i="3" s="1"/>
  <c r="W280" i="3"/>
  <c r="Z280" i="3" l="1"/>
  <c r="AB280" i="3"/>
  <c r="Y280" i="3"/>
  <c r="AA280" i="3"/>
  <c r="T281" i="3"/>
  <c r="N281" i="3"/>
  <c r="O281" i="3" s="1"/>
  <c r="P281" i="3" s="1"/>
  <c r="Q281" i="3" s="1"/>
  <c r="D282" i="3" l="1"/>
  <c r="S281" i="3"/>
  <c r="R282" i="3"/>
  <c r="L282" i="3"/>
  <c r="J282" i="3"/>
  <c r="M282" i="3" l="1"/>
  <c r="U281" i="3"/>
  <c r="V281" i="3"/>
  <c r="E282" i="3" l="1"/>
  <c r="I282" i="3" s="1"/>
  <c r="W281" i="3"/>
  <c r="AA281" i="3" l="1"/>
  <c r="Z281" i="3"/>
  <c r="AB281" i="3"/>
  <c r="Y281" i="3"/>
  <c r="N282" i="3"/>
  <c r="O282" i="3" s="1"/>
  <c r="P282" i="3" s="1"/>
  <c r="Q282" i="3" s="1"/>
  <c r="T282" i="3"/>
  <c r="R283" i="3" l="1"/>
  <c r="S282" i="3"/>
  <c r="D283" i="3"/>
  <c r="C284" i="3" s="1"/>
  <c r="C285" i="3" s="1"/>
  <c r="C286" i="3" s="1"/>
  <c r="C287" i="3" s="1"/>
  <c r="J283" i="3"/>
  <c r="L283" i="3"/>
  <c r="U282" i="3" l="1"/>
  <c r="V282" i="3"/>
  <c r="M283" i="3"/>
  <c r="E283" i="3" l="1"/>
  <c r="I283" i="3" s="1"/>
  <c r="W282" i="3"/>
  <c r="Z282" i="3" l="1"/>
  <c r="Y282" i="3"/>
  <c r="AB282" i="3"/>
  <c r="AA282" i="3"/>
  <c r="T283" i="3"/>
  <c r="N283" i="3"/>
  <c r="O283" i="3" s="1"/>
  <c r="P283" i="3" s="1"/>
  <c r="Q283" i="3" s="1"/>
  <c r="S283" i="3" l="1"/>
  <c r="L284" i="3"/>
  <c r="J284" i="3"/>
  <c r="M284" i="3" s="1"/>
  <c r="D284" i="3"/>
  <c r="R284" i="3"/>
  <c r="U283" i="3" l="1"/>
  <c r="V283" i="3"/>
  <c r="E284" i="3" l="1"/>
  <c r="I284" i="3" s="1"/>
  <c r="W283" i="3"/>
  <c r="T284" i="3" l="1"/>
  <c r="N284" i="3"/>
  <c r="O284" i="3" s="1"/>
  <c r="P284" i="3" s="1"/>
  <c r="Q284" i="3" s="1"/>
  <c r="AB283" i="3"/>
  <c r="Z283" i="3"/>
  <c r="Y283" i="3"/>
  <c r="AA283" i="3"/>
  <c r="D285" i="3" l="1"/>
  <c r="L285" i="3"/>
  <c r="J285" i="3"/>
  <c r="M285" i="3" s="1"/>
  <c r="S284" i="3"/>
  <c r="R285" i="3"/>
  <c r="U284" i="3" l="1"/>
  <c r="V284" i="3"/>
  <c r="E285" i="3" l="1"/>
  <c r="I285" i="3" s="1"/>
  <c r="W284" i="3"/>
  <c r="Y284" i="3" l="1"/>
  <c r="Z284" i="3"/>
  <c r="AB284" i="3"/>
  <c r="AA284" i="3"/>
  <c r="T285" i="3"/>
  <c r="N285" i="3"/>
  <c r="O285" i="3" s="1"/>
  <c r="P285" i="3" s="1"/>
  <c r="Q285" i="3" s="1"/>
  <c r="D286" i="3" l="1"/>
  <c r="S285" i="3"/>
  <c r="R286" i="3"/>
  <c r="J286" i="3"/>
  <c r="L286" i="3"/>
  <c r="M286" i="3" l="1"/>
  <c r="U285" i="3"/>
  <c r="V285" i="3"/>
  <c r="E286" i="3" l="1"/>
  <c r="I286" i="3" s="1"/>
  <c r="W285" i="3"/>
  <c r="N286" i="3" l="1"/>
  <c r="O286" i="3" s="1"/>
  <c r="P286" i="3" s="1"/>
  <c r="Q286" i="3" s="1"/>
  <c r="T286" i="3"/>
  <c r="AB285" i="3"/>
  <c r="Z285" i="3"/>
  <c r="Y285" i="3"/>
  <c r="AA285" i="3"/>
  <c r="L287" i="3" l="1"/>
  <c r="S286" i="3"/>
  <c r="D287" i="3"/>
  <c r="C288" i="3" s="1"/>
  <c r="C289" i="3" s="1"/>
  <c r="C290" i="3" s="1"/>
  <c r="C291" i="3" s="1"/>
  <c r="J287" i="3"/>
  <c r="M287" i="3" s="1"/>
  <c r="R287" i="3"/>
  <c r="U286" i="3" l="1"/>
  <c r="V286" i="3"/>
  <c r="E287" i="3" l="1"/>
  <c r="I287" i="3" s="1"/>
  <c r="W286" i="3"/>
  <c r="N287" i="3" l="1"/>
  <c r="O287" i="3" s="1"/>
  <c r="P287" i="3" s="1"/>
  <c r="Q287" i="3" s="1"/>
  <c r="T287" i="3"/>
  <c r="AB286" i="3"/>
  <c r="Z286" i="3"/>
  <c r="AA286" i="3"/>
  <c r="Y286" i="3"/>
  <c r="D288" i="3" l="1"/>
  <c r="S287" i="3"/>
  <c r="J288" i="3"/>
  <c r="R288" i="3"/>
  <c r="L288" i="3"/>
  <c r="M288" i="3" l="1"/>
  <c r="U287" i="3"/>
  <c r="V287" i="3"/>
  <c r="E288" i="3" l="1"/>
  <c r="I288" i="3" s="1"/>
  <c r="T288" i="3" s="1"/>
  <c r="W287" i="3"/>
  <c r="N288" i="3" l="1"/>
  <c r="O288" i="3" s="1"/>
  <c r="P288" i="3" s="1"/>
  <c r="Q288" i="3" s="1"/>
  <c r="Y287" i="3"/>
  <c r="AB287" i="3"/>
  <c r="AA287" i="3"/>
  <c r="Z287" i="3"/>
  <c r="L289" i="3" l="1"/>
  <c r="J289" i="3"/>
  <c r="S288" i="3"/>
  <c r="R289" i="3"/>
  <c r="D289" i="3"/>
  <c r="M289" i="3" l="1"/>
  <c r="U288" i="3"/>
  <c r="V288" i="3"/>
  <c r="E289" i="3" l="1"/>
  <c r="I289" i="3" s="1"/>
  <c r="W288" i="3"/>
  <c r="N289" i="3" l="1"/>
  <c r="O289" i="3" s="1"/>
  <c r="P289" i="3" s="1"/>
  <c r="Q289" i="3" s="1"/>
  <c r="T289" i="3"/>
  <c r="Y288" i="3"/>
  <c r="Z288" i="3"/>
  <c r="AA288" i="3"/>
  <c r="AB288" i="3"/>
  <c r="R290" i="3" l="1"/>
  <c r="L290" i="3"/>
  <c r="J290" i="3"/>
  <c r="D290" i="3"/>
  <c r="S289" i="3"/>
  <c r="M290" i="3" l="1"/>
  <c r="U289" i="3"/>
  <c r="V289" i="3"/>
  <c r="E290" i="3" l="1"/>
  <c r="I290" i="3" s="1"/>
  <c r="W289" i="3"/>
  <c r="N290" i="3" l="1"/>
  <c r="O290" i="3" s="1"/>
  <c r="P290" i="3" s="1"/>
  <c r="Q290" i="3" s="1"/>
  <c r="T290" i="3"/>
  <c r="AB289" i="3"/>
  <c r="Y289" i="3"/>
  <c r="AA289" i="3"/>
  <c r="Z289" i="3"/>
  <c r="L291" i="3" l="1"/>
  <c r="D291" i="3"/>
  <c r="C292" i="3" s="1"/>
  <c r="C293" i="3" s="1"/>
  <c r="C294" i="3" s="1"/>
  <c r="C295" i="3" s="1"/>
  <c r="S290" i="3"/>
  <c r="R291" i="3"/>
  <c r="J291" i="3"/>
  <c r="M291" i="3" l="1"/>
  <c r="U290" i="3"/>
  <c r="V290" i="3"/>
  <c r="E291" i="3" l="1"/>
  <c r="I291" i="3" s="1"/>
  <c r="W290" i="3"/>
  <c r="AB290" i="3" l="1"/>
  <c r="Y290" i="3"/>
  <c r="Z290" i="3"/>
  <c r="AA290" i="3"/>
  <c r="T291" i="3"/>
  <c r="N291" i="3"/>
  <c r="O291" i="3" s="1"/>
  <c r="P291" i="3" s="1"/>
  <c r="Q291" i="3" s="1"/>
  <c r="S291" i="3" l="1"/>
  <c r="J292" i="3"/>
  <c r="R292" i="3"/>
  <c r="L292" i="3"/>
  <c r="D292" i="3"/>
  <c r="U291" i="3" l="1"/>
  <c r="V291" i="3"/>
  <c r="M292" i="3"/>
  <c r="E292" i="3" l="1"/>
  <c r="I292" i="3" s="1"/>
  <c r="W291" i="3"/>
  <c r="T292" i="3" l="1"/>
  <c r="N292" i="3"/>
  <c r="O292" i="3" s="1"/>
  <c r="P292" i="3" s="1"/>
  <c r="Q292" i="3" s="1"/>
  <c r="Y291" i="3"/>
  <c r="AA291" i="3"/>
  <c r="Z291" i="3"/>
  <c r="AB291" i="3"/>
  <c r="D293" i="3" l="1"/>
  <c r="J293" i="3"/>
  <c r="L293" i="3"/>
  <c r="R293" i="3"/>
  <c r="S292" i="3"/>
  <c r="U292" i="3" l="1"/>
  <c r="V292" i="3"/>
  <c r="M293" i="3"/>
  <c r="E293" i="3" l="1"/>
  <c r="I293" i="3" s="1"/>
  <c r="W292" i="3"/>
  <c r="Z292" i="3" l="1"/>
  <c r="AB292" i="3"/>
  <c r="Y292" i="3"/>
  <c r="AA292" i="3"/>
  <c r="T293" i="3"/>
  <c r="N293" i="3"/>
  <c r="O293" i="3" s="1"/>
  <c r="P293" i="3" s="1"/>
  <c r="Q293" i="3" s="1"/>
  <c r="S293" i="3" l="1"/>
  <c r="D294" i="3"/>
  <c r="R294" i="3"/>
  <c r="J294" i="3"/>
  <c r="L294" i="3"/>
  <c r="M294" i="3" l="1"/>
  <c r="U293" i="3"/>
  <c r="V293" i="3"/>
  <c r="E294" i="3" l="1"/>
  <c r="I294" i="3" s="1"/>
  <c r="W293" i="3"/>
  <c r="AB293" i="3" l="1"/>
  <c r="Y293" i="3"/>
  <c r="AA293" i="3"/>
  <c r="Z293" i="3"/>
  <c r="T294" i="3"/>
  <c r="N294" i="3"/>
  <c r="O294" i="3" s="1"/>
  <c r="P294" i="3" s="1"/>
  <c r="Q294" i="3" s="1"/>
  <c r="D295" i="3" l="1"/>
  <c r="C296" i="3" s="1"/>
  <c r="C297" i="3" s="1"/>
  <c r="C298" i="3" s="1"/>
  <c r="C299" i="3" s="1"/>
  <c r="J295" i="3"/>
  <c r="S294" i="3"/>
  <c r="L295" i="3"/>
  <c r="R295" i="3"/>
  <c r="U294" i="3" l="1"/>
  <c r="V294" i="3"/>
  <c r="M295" i="3"/>
  <c r="E295" i="3" l="1"/>
  <c r="I295" i="3" s="1"/>
  <c r="W294" i="3"/>
  <c r="Z294" i="3" l="1"/>
  <c r="Y294" i="3"/>
  <c r="AB294" i="3"/>
  <c r="AA294" i="3"/>
  <c r="N295" i="3"/>
  <c r="O295" i="3" s="1"/>
  <c r="P295" i="3" s="1"/>
  <c r="Q295" i="3" s="1"/>
  <c r="T295" i="3"/>
  <c r="L296" i="3" l="1"/>
  <c r="S295" i="3"/>
  <c r="R296" i="3"/>
  <c r="D296" i="3"/>
  <c r="J296" i="3"/>
  <c r="M296" i="3" l="1"/>
  <c r="U295" i="3"/>
  <c r="V295" i="3"/>
  <c r="E296" i="3" l="1"/>
  <c r="I296" i="3" s="1"/>
  <c r="W295" i="3"/>
  <c r="Y295" i="3" l="1"/>
  <c r="AA295" i="3"/>
  <c r="AB295" i="3"/>
  <c r="Z295" i="3"/>
  <c r="T296" i="3"/>
  <c r="N296" i="3"/>
  <c r="O296" i="3" s="1"/>
  <c r="P296" i="3" s="1"/>
  <c r="Q296" i="3" s="1"/>
  <c r="J297" i="3" l="1"/>
  <c r="S296" i="3"/>
  <c r="D297" i="3"/>
  <c r="R297" i="3"/>
  <c r="L297" i="3"/>
  <c r="M297" i="3" l="1"/>
  <c r="U296" i="3"/>
  <c r="V296" i="3"/>
  <c r="E297" i="3" l="1"/>
  <c r="I297" i="3" s="1"/>
  <c r="T297" i="3" s="1"/>
  <c r="W296" i="3"/>
  <c r="N297" i="3" l="1"/>
  <c r="O297" i="3" s="1"/>
  <c r="P297" i="3" s="1"/>
  <c r="Q297" i="3" s="1"/>
  <c r="L298" i="3" s="1"/>
  <c r="AB296" i="3"/>
  <c r="Y296" i="3"/>
  <c r="AA296" i="3"/>
  <c r="Z296" i="3"/>
  <c r="R298" i="3" l="1"/>
  <c r="J298" i="3"/>
  <c r="M298" i="3" s="1"/>
  <c r="S297" i="3"/>
  <c r="U297" i="3" s="1"/>
  <c r="D298" i="3"/>
  <c r="V297" i="3"/>
  <c r="E298" i="3" l="1"/>
  <c r="I298" i="3" s="1"/>
  <c r="W297" i="3"/>
  <c r="Z297" i="3" l="1"/>
  <c r="Y297" i="3"/>
  <c r="AB297" i="3"/>
  <c r="AA297" i="3"/>
  <c r="T298" i="3"/>
  <c r="N298" i="3"/>
  <c r="O298" i="3" s="1"/>
  <c r="P298" i="3" s="1"/>
  <c r="Q298" i="3" s="1"/>
  <c r="S298" i="3" l="1"/>
  <c r="D299" i="3"/>
  <c r="C300" i="3" s="1"/>
  <c r="C301" i="3" s="1"/>
  <c r="C302" i="3" s="1"/>
  <c r="C303" i="3" s="1"/>
  <c r="J299" i="3"/>
  <c r="L299" i="3"/>
  <c r="R299" i="3"/>
  <c r="M299" i="3" l="1"/>
  <c r="U298" i="3"/>
  <c r="V298" i="3"/>
  <c r="W298" i="3" l="1"/>
  <c r="AA298" i="3" s="1"/>
  <c r="E299" i="3"/>
  <c r="I299" i="3" s="1"/>
  <c r="AB298" i="3" l="1"/>
  <c r="Y298" i="3"/>
  <c r="Z298" i="3"/>
  <c r="T299" i="3"/>
  <c r="N299" i="3"/>
  <c r="O299" i="3" s="1"/>
  <c r="P299" i="3" s="1"/>
  <c r="Q299" i="3" s="1"/>
  <c r="L300" i="3" l="1"/>
  <c r="J300" i="3"/>
  <c r="D300" i="3"/>
  <c r="R300" i="3"/>
  <c r="S299" i="3"/>
  <c r="M300" i="3" l="1"/>
  <c r="U299" i="3"/>
  <c r="V299" i="3"/>
  <c r="E300" i="3" l="1"/>
  <c r="I300" i="3" s="1"/>
  <c r="W299" i="3"/>
  <c r="Y299" i="3" l="1"/>
  <c r="Z299" i="3"/>
  <c r="AA299" i="3"/>
  <c r="AB299" i="3"/>
  <c r="T300" i="3"/>
  <c r="N300" i="3"/>
  <c r="O300" i="3" s="1"/>
  <c r="P300" i="3" s="1"/>
  <c r="Q300" i="3" s="1"/>
  <c r="D301" i="3" l="1"/>
  <c r="S300" i="3"/>
  <c r="L301" i="3"/>
  <c r="J301" i="3"/>
  <c r="M301" i="3" s="1"/>
  <c r="R301" i="3"/>
  <c r="U300" i="3" l="1"/>
  <c r="V300" i="3"/>
  <c r="E301" i="3" l="1"/>
  <c r="I301" i="3" s="1"/>
  <c r="W300" i="3"/>
  <c r="AB300" i="3" l="1"/>
  <c r="Y300" i="3"/>
  <c r="Z300" i="3"/>
  <c r="AA300" i="3"/>
  <c r="T301" i="3"/>
  <c r="N301" i="3"/>
  <c r="O301" i="3" s="1"/>
  <c r="P301" i="3" s="1"/>
  <c r="Q301" i="3" s="1"/>
  <c r="S301" i="3" l="1"/>
  <c r="D302" i="3"/>
  <c r="J302" i="3"/>
  <c r="R302" i="3"/>
  <c r="L302" i="3"/>
  <c r="M302" i="3" l="1"/>
  <c r="U301" i="3"/>
  <c r="V301" i="3"/>
  <c r="E302" i="3" l="1"/>
  <c r="I302" i="3" s="1"/>
  <c r="T302" i="3" s="1"/>
  <c r="W301" i="3"/>
  <c r="N302" i="3" l="1"/>
  <c r="O302" i="3" s="1"/>
  <c r="P302" i="3" s="1"/>
  <c r="Q302" i="3" s="1"/>
  <c r="S302" i="3" s="1"/>
  <c r="AA301" i="3"/>
  <c r="Y301" i="3"/>
  <c r="AB301" i="3"/>
  <c r="Z301" i="3"/>
  <c r="J303" i="3" l="1"/>
  <c r="L303" i="3"/>
  <c r="R303" i="3"/>
  <c r="D303" i="3"/>
  <c r="C304" i="3" s="1"/>
  <c r="C305" i="3" s="1"/>
  <c r="C306" i="3" s="1"/>
  <c r="C307" i="3" s="1"/>
  <c r="M303" i="3"/>
  <c r="U302" i="3"/>
  <c r="V302" i="3"/>
  <c r="E303" i="3" l="1"/>
  <c r="I303" i="3" s="1"/>
  <c r="W302" i="3"/>
  <c r="AA302" i="3" l="1"/>
  <c r="Z302" i="3"/>
  <c r="AB302" i="3"/>
  <c r="Y302" i="3"/>
  <c r="T303" i="3"/>
  <c r="N303" i="3"/>
  <c r="O303" i="3" s="1"/>
  <c r="P303" i="3" s="1"/>
  <c r="Q303" i="3" s="1"/>
  <c r="S303" i="3" l="1"/>
  <c r="R304" i="3"/>
  <c r="D304" i="3"/>
  <c r="J304" i="3"/>
  <c r="L304" i="3"/>
  <c r="M304" i="3" l="1"/>
  <c r="U303" i="3"/>
  <c r="V303" i="3"/>
  <c r="E304" i="3" l="1"/>
  <c r="I304" i="3" s="1"/>
  <c r="W303" i="3"/>
  <c r="AB303" i="3" l="1"/>
  <c r="Y303" i="3"/>
  <c r="Z303" i="3"/>
  <c r="AA303" i="3"/>
  <c r="N304" i="3"/>
  <c r="O304" i="3" s="1"/>
  <c r="P304" i="3" s="1"/>
  <c r="Q304" i="3" s="1"/>
  <c r="T304" i="3"/>
  <c r="L305" i="3" l="1"/>
  <c r="D305" i="3"/>
  <c r="J305" i="3"/>
  <c r="M305" i="3" s="1"/>
  <c r="S304" i="3"/>
  <c r="R305" i="3"/>
  <c r="U304" i="3" l="1"/>
  <c r="V304" i="3"/>
  <c r="E305" i="3" l="1"/>
  <c r="I305" i="3" s="1"/>
  <c r="W304" i="3"/>
  <c r="AA304" i="3" l="1"/>
  <c r="AB304" i="3"/>
  <c r="Z304" i="3"/>
  <c r="Y304" i="3"/>
  <c r="T305" i="3"/>
  <c r="N305" i="3"/>
  <c r="O305" i="3" s="1"/>
  <c r="P305" i="3" s="1"/>
  <c r="Q305" i="3" s="1"/>
  <c r="L306" i="3" l="1"/>
  <c r="D306" i="3"/>
  <c r="R306" i="3"/>
  <c r="S305" i="3"/>
  <c r="J306" i="3"/>
  <c r="M306" i="3" s="1"/>
  <c r="U305" i="3" l="1"/>
  <c r="V305" i="3"/>
  <c r="E306" i="3" l="1"/>
  <c r="I306" i="3" s="1"/>
  <c r="W305" i="3"/>
  <c r="Y305" i="3" l="1"/>
  <c r="Z305" i="3"/>
  <c r="AB305" i="3"/>
  <c r="AA305" i="3"/>
  <c r="T306" i="3"/>
  <c r="N306" i="3"/>
  <c r="O306" i="3" s="1"/>
  <c r="P306" i="3" s="1"/>
  <c r="Q306" i="3" s="1"/>
  <c r="S306" i="3" l="1"/>
  <c r="D307" i="3"/>
  <c r="C308" i="3" s="1"/>
  <c r="C309" i="3" s="1"/>
  <c r="C310" i="3" s="1"/>
  <c r="C311" i="3" s="1"/>
  <c r="J307" i="3"/>
  <c r="L307" i="3"/>
  <c r="R307" i="3"/>
  <c r="M307" i="3" l="1"/>
  <c r="U306" i="3"/>
  <c r="V306" i="3"/>
  <c r="E307" i="3" l="1"/>
  <c r="I307" i="3" s="1"/>
  <c r="W306" i="3"/>
  <c r="Z306" i="3" l="1"/>
  <c r="AA306" i="3"/>
  <c r="AB306" i="3"/>
  <c r="Y306" i="3"/>
  <c r="N307" i="3"/>
  <c r="O307" i="3" s="1"/>
  <c r="P307" i="3" s="1"/>
  <c r="Q307" i="3" s="1"/>
  <c r="T307" i="3"/>
  <c r="D308" i="3" l="1"/>
  <c r="J308" i="3"/>
  <c r="L308" i="3"/>
  <c r="S307" i="3"/>
  <c r="R308" i="3"/>
  <c r="U307" i="3" l="1"/>
  <c r="V307" i="3"/>
  <c r="M308" i="3"/>
  <c r="E308" i="3" l="1"/>
  <c r="I308" i="3" s="1"/>
  <c r="T308" i="3" s="1"/>
  <c r="W307" i="3"/>
  <c r="AA307" i="3" l="1"/>
  <c r="Y307" i="3"/>
  <c r="AB307" i="3"/>
  <c r="Z307" i="3"/>
  <c r="N308" i="3"/>
  <c r="O308" i="3" s="1"/>
  <c r="P308" i="3" s="1"/>
  <c r="Q308" i="3" s="1"/>
  <c r="L309" i="3" l="1"/>
  <c r="R309" i="3"/>
  <c r="D309" i="3"/>
  <c r="J309" i="3"/>
  <c r="S308" i="3"/>
  <c r="M309" i="3" l="1"/>
  <c r="U308" i="3"/>
  <c r="V308" i="3"/>
  <c r="E309" i="3" l="1"/>
  <c r="I309" i="3" s="1"/>
  <c r="W308" i="3"/>
  <c r="T309" i="3" l="1"/>
  <c r="N309" i="3"/>
  <c r="O309" i="3" s="1"/>
  <c r="P309" i="3" s="1"/>
  <c r="Q309" i="3" s="1"/>
  <c r="AA308" i="3"/>
  <c r="Y308" i="3"/>
  <c r="AB308" i="3"/>
  <c r="Z308" i="3"/>
  <c r="S309" i="3" l="1"/>
  <c r="D310" i="3"/>
  <c r="J310" i="3"/>
  <c r="L310" i="3"/>
  <c r="R310" i="3"/>
  <c r="M310" i="3" l="1"/>
  <c r="U309" i="3"/>
  <c r="V309" i="3"/>
  <c r="E310" i="3" l="1"/>
  <c r="I310" i="3" s="1"/>
  <c r="W309" i="3"/>
  <c r="Y309" i="3" l="1"/>
  <c r="AA309" i="3"/>
  <c r="AB309" i="3"/>
  <c r="Z309" i="3"/>
  <c r="T310" i="3"/>
  <c r="N310" i="3"/>
  <c r="O310" i="3" s="1"/>
  <c r="P310" i="3" s="1"/>
  <c r="Q310" i="3" s="1"/>
  <c r="L311" i="3" l="1"/>
  <c r="J311" i="3"/>
  <c r="S310" i="3"/>
  <c r="D311" i="3"/>
  <c r="C312" i="3" s="1"/>
  <c r="C313" i="3" s="1"/>
  <c r="C314" i="3" s="1"/>
  <c r="C315" i="3" s="1"/>
  <c r="R311" i="3"/>
  <c r="M311" i="3" l="1"/>
  <c r="U310" i="3"/>
  <c r="V310" i="3"/>
  <c r="E311" i="3" l="1"/>
  <c r="I311" i="3" s="1"/>
  <c r="W310" i="3"/>
  <c r="N311" i="3" l="1"/>
  <c r="O311" i="3" s="1"/>
  <c r="P311" i="3" s="1"/>
  <c r="Q311" i="3" s="1"/>
  <c r="T311" i="3"/>
  <c r="Y310" i="3"/>
  <c r="AA310" i="3"/>
  <c r="AB310" i="3"/>
  <c r="Z310" i="3"/>
  <c r="S311" i="3" l="1"/>
  <c r="D312" i="3"/>
  <c r="J312" i="3"/>
  <c r="L312" i="3"/>
  <c r="R312" i="3"/>
  <c r="M312" i="3" l="1"/>
  <c r="U311" i="3"/>
  <c r="V311" i="3"/>
  <c r="W311" i="3" l="1"/>
  <c r="E312" i="3"/>
  <c r="I312" i="3" s="1"/>
  <c r="T312" i="3" s="1"/>
  <c r="N312" i="3" l="1"/>
  <c r="O312" i="3" s="1"/>
  <c r="P312" i="3" s="1"/>
  <c r="Q312" i="3" s="1"/>
  <c r="AB311" i="3"/>
  <c r="Z311" i="3"/>
  <c r="AA311" i="3"/>
  <c r="Y311" i="3"/>
  <c r="R313" i="3" l="1"/>
  <c r="D313" i="3"/>
  <c r="L313" i="3"/>
  <c r="J313" i="3"/>
  <c r="M313" i="3" s="1"/>
  <c r="S312" i="3"/>
  <c r="U312" i="3" l="1"/>
  <c r="V312" i="3"/>
  <c r="E313" i="3" l="1"/>
  <c r="I313" i="3" s="1"/>
  <c r="W312" i="3"/>
  <c r="N313" i="3" l="1"/>
  <c r="O313" i="3" s="1"/>
  <c r="P313" i="3" s="1"/>
  <c r="Q313" i="3" s="1"/>
  <c r="T313" i="3"/>
  <c r="AA312" i="3"/>
  <c r="Y312" i="3"/>
  <c r="AB312" i="3"/>
  <c r="Z312" i="3"/>
  <c r="S313" i="3" l="1"/>
  <c r="J314" i="3"/>
  <c r="L314" i="3"/>
  <c r="D314" i="3"/>
  <c r="R314" i="3"/>
  <c r="M314" i="3" l="1"/>
  <c r="U313" i="3"/>
  <c r="V313" i="3"/>
  <c r="W313" i="3" l="1"/>
  <c r="AA313" i="3" s="1"/>
  <c r="E314" i="3"/>
  <c r="I314" i="3" s="1"/>
  <c r="T314" i="3" s="1"/>
  <c r="Y313" i="3" l="1"/>
  <c r="AB313" i="3"/>
  <c r="Z313" i="3"/>
  <c r="N314" i="3"/>
  <c r="O314" i="3" s="1"/>
  <c r="P314" i="3" s="1"/>
  <c r="Q314" i="3" s="1"/>
  <c r="R315" i="3" s="1"/>
  <c r="J315" i="3"/>
  <c r="L315" i="3" l="1"/>
  <c r="D315" i="3"/>
  <c r="C316" i="3" s="1"/>
  <c r="C317" i="3" s="1"/>
  <c r="C318" i="3" s="1"/>
  <c r="C319" i="3" s="1"/>
  <c r="S314" i="3"/>
  <c r="U314" i="3" s="1"/>
  <c r="M315" i="3"/>
  <c r="V314" i="3"/>
  <c r="E315" i="3" l="1"/>
  <c r="I315" i="3" s="1"/>
  <c r="T315" i="3" s="1"/>
  <c r="W314" i="3"/>
  <c r="N315" i="3" l="1"/>
  <c r="O315" i="3" s="1"/>
  <c r="P315" i="3" s="1"/>
  <c r="Q315" i="3" s="1"/>
  <c r="S315" i="3" s="1"/>
  <c r="J316" i="3"/>
  <c r="AA314" i="3"/>
  <c r="Y314" i="3"/>
  <c r="AB314" i="3"/>
  <c r="Z314" i="3"/>
  <c r="L316" i="3" l="1"/>
  <c r="R316" i="3"/>
  <c r="D316" i="3"/>
  <c r="M316" i="3"/>
  <c r="U315" i="3"/>
  <c r="V315" i="3"/>
  <c r="E316" i="3" l="1"/>
  <c r="I316" i="3" s="1"/>
  <c r="W315" i="3"/>
  <c r="T316" i="3" l="1"/>
  <c r="N316" i="3"/>
  <c r="O316" i="3" s="1"/>
  <c r="P316" i="3" s="1"/>
  <c r="Q316" i="3" s="1"/>
  <c r="AA315" i="3"/>
  <c r="Y315" i="3"/>
  <c r="AB315" i="3"/>
  <c r="Z315" i="3"/>
  <c r="L317" i="3" l="1"/>
  <c r="D317" i="3"/>
  <c r="S316" i="3"/>
  <c r="R317" i="3"/>
  <c r="J317" i="3"/>
  <c r="M317" i="3" s="1"/>
  <c r="U316" i="3" l="1"/>
  <c r="V316" i="3"/>
  <c r="E317" i="3" l="1"/>
  <c r="I317" i="3" s="1"/>
  <c r="W316" i="3"/>
  <c r="Y316" i="3" l="1"/>
  <c r="Z316" i="3"/>
  <c r="AB316" i="3"/>
  <c r="AA316" i="3"/>
  <c r="N317" i="3"/>
  <c r="O317" i="3" s="1"/>
  <c r="P317" i="3" s="1"/>
  <c r="Q317" i="3" s="1"/>
  <c r="T317" i="3"/>
  <c r="D318" i="3" l="1"/>
  <c r="J318" i="3"/>
  <c r="R318" i="3"/>
  <c r="S317" i="3"/>
  <c r="L318" i="3"/>
  <c r="U317" i="3" l="1"/>
  <c r="V317" i="3"/>
  <c r="M318" i="3"/>
  <c r="E318" i="3" l="1"/>
  <c r="I318" i="3" s="1"/>
  <c r="T318" i="3" s="1"/>
  <c r="W317" i="3"/>
  <c r="Z317" i="3" l="1"/>
  <c r="AA317" i="3"/>
  <c r="Y317" i="3"/>
  <c r="AB317" i="3"/>
  <c r="N318" i="3"/>
  <c r="O318" i="3" s="1"/>
  <c r="P318" i="3" s="1"/>
  <c r="Q318" i="3" s="1"/>
  <c r="S318" i="3" l="1"/>
  <c r="D319" i="3"/>
  <c r="C320" i="3" s="1"/>
  <c r="C321" i="3" s="1"/>
  <c r="C322" i="3" s="1"/>
  <c r="C323" i="3" s="1"/>
  <c r="L319" i="3"/>
  <c r="J319" i="3"/>
  <c r="R319" i="3"/>
  <c r="M319" i="3" l="1"/>
  <c r="U318" i="3"/>
  <c r="V318" i="3"/>
  <c r="E319" i="3" l="1"/>
  <c r="I319" i="3" s="1"/>
  <c r="W318" i="3"/>
  <c r="AB318" i="3" l="1"/>
  <c r="Y318" i="3"/>
  <c r="Z318" i="3"/>
  <c r="AA318" i="3"/>
  <c r="N319" i="3"/>
  <c r="O319" i="3" s="1"/>
  <c r="P319" i="3" s="1"/>
  <c r="Q319" i="3" s="1"/>
  <c r="T319" i="3"/>
  <c r="R320" i="3" l="1"/>
  <c r="S319" i="3"/>
  <c r="L320" i="3"/>
  <c r="D320" i="3"/>
  <c r="J320" i="3"/>
  <c r="M320" i="3" s="1"/>
  <c r="U319" i="3" l="1"/>
  <c r="V319" i="3"/>
  <c r="E320" i="3" l="1"/>
  <c r="I320" i="3" s="1"/>
  <c r="W319" i="3"/>
  <c r="T320" i="3" l="1"/>
  <c r="N320" i="3"/>
  <c r="O320" i="3" s="1"/>
  <c r="P320" i="3" s="1"/>
  <c r="Q320" i="3" s="1"/>
  <c r="AB319" i="3"/>
  <c r="Y319" i="3"/>
  <c r="Z319" i="3"/>
  <c r="AA319" i="3"/>
  <c r="J321" i="3" l="1"/>
  <c r="R321" i="3"/>
  <c r="S320" i="3"/>
  <c r="D321" i="3"/>
  <c r="L321" i="3"/>
  <c r="U320" i="3" l="1"/>
  <c r="V320" i="3"/>
  <c r="M321" i="3"/>
  <c r="E321" i="3" l="1"/>
  <c r="I321" i="3" s="1"/>
  <c r="W320" i="3"/>
  <c r="T321" i="3" l="1"/>
  <c r="N321" i="3"/>
  <c r="O321" i="3" s="1"/>
  <c r="P321" i="3" s="1"/>
  <c r="Q321" i="3" s="1"/>
  <c r="Z320" i="3"/>
  <c r="Y320" i="3"/>
  <c r="AA320" i="3"/>
  <c r="AB320" i="3"/>
  <c r="D322" i="3" l="1"/>
  <c r="R322" i="3"/>
  <c r="L322" i="3"/>
  <c r="S321" i="3"/>
  <c r="J322" i="3"/>
  <c r="M322" i="3" s="1"/>
  <c r="U321" i="3" l="1"/>
  <c r="V321" i="3"/>
  <c r="E322" i="3" l="1"/>
  <c r="I322" i="3" s="1"/>
  <c r="W321" i="3"/>
  <c r="Y321" i="3" l="1"/>
  <c r="Z321" i="3"/>
  <c r="AA321" i="3"/>
  <c r="AB321" i="3"/>
  <c r="T322" i="3"/>
  <c r="N322" i="3"/>
  <c r="O322" i="3" s="1"/>
  <c r="P322" i="3" s="1"/>
  <c r="Q322" i="3" s="1"/>
  <c r="S322" i="3" l="1"/>
  <c r="L323" i="3"/>
  <c r="J323" i="3"/>
  <c r="M323" i="3" s="1"/>
  <c r="D323" i="3"/>
  <c r="C324" i="3" s="1"/>
  <c r="C325" i="3" s="1"/>
  <c r="C326" i="3" s="1"/>
  <c r="C327" i="3" s="1"/>
  <c r="R323" i="3"/>
  <c r="U322" i="3" l="1"/>
  <c r="V322" i="3"/>
  <c r="E323" i="3" l="1"/>
  <c r="I323" i="3" s="1"/>
  <c r="W322" i="3"/>
  <c r="N323" i="3" l="1"/>
  <c r="O323" i="3" s="1"/>
  <c r="P323" i="3" s="1"/>
  <c r="Q323" i="3" s="1"/>
  <c r="T323" i="3"/>
  <c r="Y322" i="3"/>
  <c r="Z322" i="3"/>
  <c r="AA322" i="3"/>
  <c r="AB322" i="3"/>
  <c r="D324" i="3" l="1"/>
  <c r="J324" i="3"/>
  <c r="L324" i="3"/>
  <c r="R324" i="3"/>
  <c r="S323" i="3"/>
  <c r="U323" i="3" l="1"/>
  <c r="V323" i="3"/>
  <c r="M324" i="3"/>
  <c r="E324" i="3" l="1"/>
  <c r="I324" i="3" s="1"/>
  <c r="W323" i="3"/>
  <c r="AB323" i="3" l="1"/>
  <c r="Z323" i="3"/>
  <c r="Y323" i="3"/>
  <c r="AA323" i="3"/>
  <c r="N324" i="3"/>
  <c r="O324" i="3" s="1"/>
  <c r="P324" i="3" s="1"/>
  <c r="Q324" i="3" s="1"/>
  <c r="T324" i="3"/>
  <c r="D325" i="3" l="1"/>
  <c r="J325" i="3"/>
  <c r="L325" i="3"/>
  <c r="S324" i="3"/>
  <c r="R325" i="3"/>
  <c r="M325" i="3" l="1"/>
  <c r="U324" i="3"/>
  <c r="V324" i="3"/>
  <c r="E325" i="3" l="1"/>
  <c r="I325" i="3" s="1"/>
  <c r="W324" i="3"/>
  <c r="N325" i="3" l="1"/>
  <c r="O325" i="3" s="1"/>
  <c r="P325" i="3" s="1"/>
  <c r="Q325" i="3" s="1"/>
  <c r="T325" i="3"/>
  <c r="Z324" i="3"/>
  <c r="AA324" i="3"/>
  <c r="Y324" i="3"/>
  <c r="AB324" i="3"/>
  <c r="J326" i="3" l="1"/>
  <c r="L326" i="3"/>
  <c r="S325" i="3"/>
  <c r="R326" i="3"/>
  <c r="D326" i="3"/>
  <c r="U325" i="3" l="1"/>
  <c r="V325" i="3"/>
  <c r="M326" i="3"/>
  <c r="E326" i="3" l="1"/>
  <c r="I326" i="3" s="1"/>
  <c r="T326" i="3" s="1"/>
  <c r="W325" i="3"/>
  <c r="AA325" i="3" l="1"/>
  <c r="Z325" i="3"/>
  <c r="AB325" i="3"/>
  <c r="Y325" i="3"/>
  <c r="N326" i="3"/>
  <c r="O326" i="3" s="1"/>
  <c r="P326" i="3" s="1"/>
  <c r="Q326" i="3" s="1"/>
  <c r="D327" i="3" l="1"/>
  <c r="C328" i="3" s="1"/>
  <c r="C329" i="3" s="1"/>
  <c r="C330" i="3" s="1"/>
  <c r="C331" i="3" s="1"/>
  <c r="J327" i="3"/>
  <c r="S326" i="3"/>
  <c r="L327" i="3"/>
  <c r="R327" i="3"/>
  <c r="U326" i="3" l="1"/>
  <c r="V326" i="3"/>
  <c r="M327" i="3"/>
  <c r="E327" i="3" l="1"/>
  <c r="I327" i="3" s="1"/>
  <c r="W326" i="3"/>
  <c r="Z326" i="3" l="1"/>
  <c r="AA326" i="3"/>
  <c r="AB326" i="3"/>
  <c r="Y326" i="3"/>
  <c r="N327" i="3"/>
  <c r="O327" i="3" s="1"/>
  <c r="P327" i="3" s="1"/>
  <c r="Q327" i="3" s="1"/>
  <c r="T327" i="3"/>
  <c r="L328" i="3" l="1"/>
  <c r="D328" i="3"/>
  <c r="S327" i="3"/>
  <c r="R328" i="3"/>
  <c r="J328" i="3"/>
  <c r="M328" i="3" s="1"/>
  <c r="U327" i="3" l="1"/>
  <c r="V327" i="3"/>
  <c r="E328" i="3" l="1"/>
  <c r="I328" i="3" s="1"/>
  <c r="W327" i="3"/>
  <c r="Z327" i="3" l="1"/>
  <c r="AA327" i="3"/>
  <c r="Y327" i="3"/>
  <c r="AB327" i="3"/>
  <c r="N328" i="3"/>
  <c r="O328" i="3" s="1"/>
  <c r="P328" i="3" s="1"/>
  <c r="Q328" i="3" s="1"/>
  <c r="T328" i="3"/>
  <c r="L329" i="3" l="1"/>
  <c r="J329" i="3"/>
  <c r="M329" i="3" s="1"/>
  <c r="S328" i="3"/>
  <c r="D329" i="3"/>
  <c r="R329" i="3"/>
  <c r="U328" i="3" l="1"/>
  <c r="V328" i="3"/>
  <c r="E329" i="3" l="1"/>
  <c r="I329" i="3" s="1"/>
  <c r="W328" i="3"/>
  <c r="N329" i="3" l="1"/>
  <c r="O329" i="3" s="1"/>
  <c r="P329" i="3" s="1"/>
  <c r="Q329" i="3" s="1"/>
  <c r="T329" i="3"/>
  <c r="Y328" i="3"/>
  <c r="AA328" i="3"/>
  <c r="Z328" i="3"/>
  <c r="AB328" i="3"/>
  <c r="D330" i="3" l="1"/>
  <c r="S329" i="3"/>
  <c r="L330" i="3"/>
  <c r="J330" i="3"/>
  <c r="M330" i="3" s="1"/>
  <c r="R330" i="3"/>
  <c r="U329" i="3" l="1"/>
  <c r="V329" i="3"/>
  <c r="E330" i="3" l="1"/>
  <c r="I330" i="3" s="1"/>
  <c r="W329" i="3"/>
  <c r="N330" i="3" l="1"/>
  <c r="O330" i="3" s="1"/>
  <c r="P330" i="3" s="1"/>
  <c r="Q330" i="3" s="1"/>
  <c r="T330" i="3"/>
  <c r="AA329" i="3"/>
  <c r="AB329" i="3"/>
  <c r="Z329" i="3"/>
  <c r="Y329" i="3"/>
  <c r="D331" i="3" l="1"/>
  <c r="C332" i="3" s="1"/>
  <c r="C333" i="3" s="1"/>
  <c r="C334" i="3" s="1"/>
  <c r="C335" i="3" s="1"/>
  <c r="L331" i="3"/>
  <c r="S330" i="3"/>
  <c r="R331" i="3"/>
  <c r="J331" i="3"/>
  <c r="M331" i="3" s="1"/>
  <c r="U330" i="3" l="1"/>
  <c r="V330" i="3"/>
  <c r="E331" i="3" l="1"/>
  <c r="I331" i="3" s="1"/>
  <c r="W330" i="3"/>
  <c r="N331" i="3" l="1"/>
  <c r="O331" i="3" s="1"/>
  <c r="P331" i="3" s="1"/>
  <c r="Q331" i="3" s="1"/>
  <c r="T331" i="3"/>
  <c r="AA330" i="3"/>
  <c r="Z330" i="3"/>
  <c r="Y330" i="3"/>
  <c r="AB330" i="3"/>
  <c r="J332" i="3" l="1"/>
  <c r="D332" i="3"/>
  <c r="L332" i="3"/>
  <c r="S331" i="3"/>
  <c r="R332" i="3"/>
  <c r="U331" i="3" l="1"/>
  <c r="V331" i="3"/>
  <c r="M332" i="3"/>
  <c r="E332" i="3" l="1"/>
  <c r="I332" i="3" s="1"/>
  <c r="W331" i="3"/>
  <c r="AA331" i="3" l="1"/>
  <c r="AB331" i="3"/>
  <c r="Z331" i="3"/>
  <c r="Y331" i="3"/>
  <c r="T332" i="3"/>
  <c r="N332" i="3"/>
  <c r="O332" i="3" s="1"/>
  <c r="P332" i="3" s="1"/>
  <c r="Q332" i="3" s="1"/>
  <c r="L333" i="3" l="1"/>
  <c r="R333" i="3"/>
  <c r="S332" i="3"/>
  <c r="J333" i="3"/>
  <c r="D333" i="3"/>
  <c r="M333" i="3" l="1"/>
  <c r="U332" i="3"/>
  <c r="V332" i="3"/>
  <c r="E333" i="3" l="1"/>
  <c r="I333" i="3" s="1"/>
  <c r="W332" i="3"/>
  <c r="Z332" i="3" l="1"/>
  <c r="AA332" i="3"/>
  <c r="AB332" i="3"/>
  <c r="Y332" i="3"/>
  <c r="T333" i="3"/>
  <c r="N333" i="3"/>
  <c r="O333" i="3" s="1"/>
  <c r="P333" i="3" s="1"/>
  <c r="Q333" i="3" s="1"/>
  <c r="D334" i="3" l="1"/>
  <c r="L334" i="3"/>
  <c r="J334" i="3"/>
  <c r="R334" i="3"/>
  <c r="S333" i="3"/>
  <c r="M334" i="3" l="1"/>
  <c r="U333" i="3"/>
  <c r="V333" i="3"/>
  <c r="E334" i="3" l="1"/>
  <c r="I334" i="3" s="1"/>
  <c r="W333" i="3"/>
  <c r="AA333" i="3" l="1"/>
  <c r="Z333" i="3"/>
  <c r="Y333" i="3"/>
  <c r="AB333" i="3"/>
  <c r="T334" i="3"/>
  <c r="N334" i="3"/>
  <c r="O334" i="3" s="1"/>
  <c r="P334" i="3" s="1"/>
  <c r="Q334" i="3" s="1"/>
  <c r="D335" i="3" l="1"/>
  <c r="C336" i="3" s="1"/>
  <c r="C337" i="3" s="1"/>
  <c r="C338" i="3" s="1"/>
  <c r="C339" i="3" s="1"/>
  <c r="J335" i="3"/>
  <c r="R335" i="3"/>
  <c r="S334" i="3"/>
  <c r="L335" i="3"/>
  <c r="U334" i="3" l="1"/>
  <c r="V334" i="3"/>
  <c r="M335" i="3"/>
  <c r="E335" i="3" l="1"/>
  <c r="I335" i="3" s="1"/>
  <c r="W334" i="3"/>
  <c r="T335" i="3" l="1"/>
  <c r="N335" i="3"/>
  <c r="O335" i="3" s="1"/>
  <c r="P335" i="3" s="1"/>
  <c r="Q335" i="3" s="1"/>
  <c r="AB334" i="3"/>
  <c r="Z334" i="3"/>
  <c r="Y334" i="3"/>
  <c r="AA334" i="3"/>
  <c r="L336" i="3" l="1"/>
  <c r="D336" i="3"/>
  <c r="S335" i="3"/>
  <c r="R336" i="3"/>
  <c r="J336" i="3"/>
  <c r="M336" i="3" s="1"/>
  <c r="U335" i="3" l="1"/>
  <c r="V335" i="3"/>
  <c r="E336" i="3" l="1"/>
  <c r="I336" i="3" s="1"/>
  <c r="W335" i="3"/>
  <c r="N336" i="3" l="1"/>
  <c r="O336" i="3" s="1"/>
  <c r="P336" i="3" s="1"/>
  <c r="Q336" i="3" s="1"/>
  <c r="T336" i="3"/>
  <c r="Z335" i="3"/>
  <c r="AA335" i="3"/>
  <c r="AB335" i="3"/>
  <c r="Y335" i="3"/>
  <c r="J337" i="3" l="1"/>
  <c r="D337" i="3"/>
  <c r="R337" i="3"/>
  <c r="S336" i="3"/>
  <c r="L337" i="3"/>
  <c r="U336" i="3" l="1"/>
  <c r="V336" i="3"/>
  <c r="M337" i="3"/>
  <c r="E337" i="3" l="1"/>
  <c r="I337" i="3" s="1"/>
  <c r="W336" i="3"/>
  <c r="AB336" i="3" l="1"/>
  <c r="AA336" i="3"/>
  <c r="Z336" i="3"/>
  <c r="Y336" i="3"/>
  <c r="N337" i="3"/>
  <c r="O337" i="3" s="1"/>
  <c r="P337" i="3" s="1"/>
  <c r="Q337" i="3" s="1"/>
  <c r="T337" i="3"/>
  <c r="J338" i="3" l="1"/>
  <c r="R338" i="3"/>
  <c r="D338" i="3"/>
  <c r="S337" i="3"/>
  <c r="L338" i="3"/>
  <c r="U337" i="3" l="1"/>
  <c r="V337" i="3"/>
  <c r="M338" i="3"/>
  <c r="E338" i="3" l="1"/>
  <c r="I338" i="3" s="1"/>
  <c r="W337" i="3"/>
  <c r="Z337" i="3" l="1"/>
  <c r="AB337" i="3"/>
  <c r="Y337" i="3"/>
  <c r="AA337" i="3"/>
  <c r="N338" i="3"/>
  <c r="O338" i="3" s="1"/>
  <c r="P338" i="3" s="1"/>
  <c r="Q338" i="3" s="1"/>
  <c r="T338" i="3"/>
  <c r="L339" i="3" l="1"/>
  <c r="S338" i="3"/>
  <c r="R339" i="3"/>
  <c r="J339" i="3"/>
  <c r="M339" i="3" s="1"/>
  <c r="D339" i="3"/>
  <c r="C340" i="3" s="1"/>
  <c r="C341" i="3" s="1"/>
  <c r="C342" i="3" s="1"/>
  <c r="C343" i="3" s="1"/>
  <c r="U338" i="3" l="1"/>
  <c r="V338" i="3"/>
  <c r="E339" i="3" l="1"/>
  <c r="I339" i="3" s="1"/>
  <c r="W338" i="3"/>
  <c r="T339" i="3" l="1"/>
  <c r="N339" i="3"/>
  <c r="O339" i="3" s="1"/>
  <c r="P339" i="3" s="1"/>
  <c r="Q339" i="3" s="1"/>
  <c r="Y338" i="3"/>
  <c r="Z338" i="3"/>
  <c r="AA338" i="3"/>
  <c r="AB338" i="3"/>
  <c r="S339" i="3" l="1"/>
  <c r="J340" i="3"/>
  <c r="D340" i="3"/>
  <c r="L340" i="3"/>
  <c r="R340" i="3"/>
  <c r="M340" i="3" l="1"/>
  <c r="U339" i="3"/>
  <c r="V339" i="3"/>
  <c r="E340" i="3" l="1"/>
  <c r="I340" i="3" s="1"/>
  <c r="T340" i="3" s="1"/>
  <c r="W339" i="3"/>
  <c r="N340" i="3" l="1"/>
  <c r="O340" i="3" s="1"/>
  <c r="P340" i="3" s="1"/>
  <c r="Q340" i="3" s="1"/>
  <c r="AB339" i="3"/>
  <c r="AA339" i="3"/>
  <c r="Z339" i="3"/>
  <c r="Y339" i="3"/>
  <c r="S340" i="3" l="1"/>
  <c r="J341" i="3"/>
  <c r="R341" i="3"/>
  <c r="D341" i="3"/>
  <c r="L341" i="3"/>
  <c r="M341" i="3" l="1"/>
  <c r="U340" i="3"/>
  <c r="V340" i="3"/>
  <c r="E341" i="3" l="1"/>
  <c r="I341" i="3" s="1"/>
  <c r="T341" i="3" s="1"/>
  <c r="W340" i="3"/>
  <c r="N341" i="3" l="1"/>
  <c r="O341" i="3" s="1"/>
  <c r="P341" i="3" s="1"/>
  <c r="Q341" i="3" s="1"/>
  <c r="Z340" i="3"/>
  <c r="AB340" i="3"/>
  <c r="AA340" i="3"/>
  <c r="Y340" i="3"/>
  <c r="J342" i="3"/>
  <c r="S341" i="3"/>
  <c r="L342" i="3"/>
  <c r="R342" i="3"/>
  <c r="D342" i="3"/>
  <c r="U341" i="3" l="1"/>
  <c r="V341" i="3"/>
  <c r="M342" i="3"/>
  <c r="E342" i="3" l="1"/>
  <c r="I342" i="3" s="1"/>
  <c r="W341" i="3"/>
  <c r="AB341" i="3" l="1"/>
  <c r="Y341" i="3"/>
  <c r="Z341" i="3"/>
  <c r="AA341" i="3"/>
  <c r="N342" i="3"/>
  <c r="O342" i="3" s="1"/>
  <c r="P342" i="3" s="1"/>
  <c r="Q342" i="3" s="1"/>
  <c r="T342" i="3"/>
  <c r="D343" i="3" l="1"/>
  <c r="C344" i="3" s="1"/>
  <c r="C345" i="3" s="1"/>
  <c r="C346" i="3" s="1"/>
  <c r="C347" i="3" s="1"/>
  <c r="L343" i="3"/>
  <c r="J343" i="3"/>
  <c r="R343" i="3"/>
  <c r="S342" i="3"/>
  <c r="M343" i="3" l="1"/>
  <c r="U342" i="3"/>
  <c r="V342" i="3"/>
  <c r="E343" i="3" l="1"/>
  <c r="I343" i="3" s="1"/>
  <c r="W342" i="3"/>
  <c r="N343" i="3" l="1"/>
  <c r="O343" i="3" s="1"/>
  <c r="P343" i="3" s="1"/>
  <c r="Q343" i="3" s="1"/>
  <c r="T343" i="3"/>
  <c r="AB342" i="3"/>
  <c r="AA342" i="3"/>
  <c r="Y342" i="3"/>
  <c r="Z342" i="3"/>
  <c r="S343" i="3" l="1"/>
  <c r="L344" i="3"/>
  <c r="R344" i="3"/>
  <c r="J344" i="3"/>
  <c r="D344" i="3"/>
  <c r="M344" i="3" l="1"/>
  <c r="U343" i="3"/>
  <c r="V343" i="3"/>
  <c r="E344" i="3" l="1"/>
  <c r="I344" i="3" s="1"/>
  <c r="W343" i="3"/>
  <c r="AA343" i="3" l="1"/>
  <c r="AB343" i="3"/>
  <c r="Y343" i="3"/>
  <c r="Z343" i="3"/>
  <c r="N344" i="3"/>
  <c r="O344" i="3" s="1"/>
  <c r="P344" i="3" s="1"/>
  <c r="Q344" i="3" s="1"/>
  <c r="T344" i="3"/>
  <c r="S344" i="3" l="1"/>
  <c r="D345" i="3"/>
  <c r="R345" i="3"/>
  <c r="L345" i="3"/>
  <c r="J345" i="3"/>
  <c r="M345" i="3" l="1"/>
  <c r="U344" i="3"/>
  <c r="V344" i="3"/>
  <c r="E345" i="3" l="1"/>
  <c r="I345" i="3" s="1"/>
  <c r="W344" i="3"/>
  <c r="Y344" i="3" l="1"/>
  <c r="Z344" i="3"/>
  <c r="AB344" i="3"/>
  <c r="AA344" i="3"/>
  <c r="T345" i="3"/>
  <c r="N345" i="3"/>
  <c r="O345" i="3" s="1"/>
  <c r="P345" i="3" s="1"/>
  <c r="Q345" i="3" s="1"/>
  <c r="L346" i="3" l="1"/>
  <c r="R346" i="3"/>
  <c r="J346" i="3"/>
  <c r="M346" i="3" s="1"/>
  <c r="D346" i="3"/>
  <c r="S345" i="3"/>
  <c r="U345" i="3" l="1"/>
  <c r="V345" i="3"/>
  <c r="E346" i="3" l="1"/>
  <c r="I346" i="3" s="1"/>
  <c r="W345" i="3"/>
  <c r="AA345" i="3" l="1"/>
  <c r="AB345" i="3"/>
  <c r="Z345" i="3"/>
  <c r="Y345" i="3"/>
  <c r="N346" i="3"/>
  <c r="O346" i="3" s="1"/>
  <c r="P346" i="3" s="1"/>
  <c r="Q346" i="3" s="1"/>
  <c r="T346" i="3"/>
  <c r="L347" i="3" l="1"/>
  <c r="J347" i="3"/>
  <c r="S346" i="3"/>
  <c r="D347" i="3"/>
  <c r="C348" i="3" s="1"/>
  <c r="C349" i="3" s="1"/>
  <c r="C350" i="3" s="1"/>
  <c r="C351" i="3" s="1"/>
  <c r="R347" i="3"/>
  <c r="M347" i="3" l="1"/>
  <c r="U346" i="3"/>
  <c r="V346" i="3"/>
  <c r="E347" i="3" l="1"/>
  <c r="I347" i="3" s="1"/>
  <c r="W346" i="3"/>
  <c r="AB346" i="3" l="1"/>
  <c r="Y346" i="3"/>
  <c r="Z346" i="3"/>
  <c r="AA346" i="3"/>
  <c r="T347" i="3"/>
  <c r="N347" i="3"/>
  <c r="O347" i="3" s="1"/>
  <c r="P347" i="3" s="1"/>
  <c r="Q347" i="3" s="1"/>
  <c r="D348" i="3" l="1"/>
  <c r="J348" i="3"/>
  <c r="R348" i="3"/>
  <c r="S347" i="3"/>
  <c r="L348" i="3"/>
  <c r="U347" i="3" l="1"/>
  <c r="V347" i="3"/>
  <c r="M348" i="3"/>
  <c r="E348" i="3" l="1"/>
  <c r="I348" i="3" s="1"/>
  <c r="W347" i="3"/>
  <c r="AB347" i="3" l="1"/>
  <c r="Z347" i="3"/>
  <c r="Y347" i="3"/>
  <c r="AA347" i="3"/>
  <c r="T348" i="3"/>
  <c r="N348" i="3"/>
  <c r="O348" i="3" s="1"/>
  <c r="P348" i="3" s="1"/>
  <c r="Q348" i="3" s="1"/>
  <c r="S348" i="3" l="1"/>
  <c r="L349" i="3"/>
  <c r="R349" i="3"/>
  <c r="J349" i="3"/>
  <c r="M349" i="3" s="1"/>
  <c r="D349" i="3"/>
  <c r="U348" i="3" l="1"/>
  <c r="V348" i="3"/>
  <c r="E349" i="3" l="1"/>
  <c r="I349" i="3" s="1"/>
  <c r="W348" i="3"/>
  <c r="Y348" i="3" l="1"/>
  <c r="AA348" i="3"/>
  <c r="Z348" i="3"/>
  <c r="AB348" i="3"/>
  <c r="T349" i="3"/>
  <c r="N349" i="3"/>
  <c r="O349" i="3" s="1"/>
  <c r="P349" i="3" s="1"/>
  <c r="Q349" i="3" s="1"/>
  <c r="D350" i="3" l="1"/>
  <c r="L350" i="3"/>
  <c r="J350" i="3"/>
  <c r="S349" i="3"/>
  <c r="R350" i="3"/>
  <c r="M350" i="3" l="1"/>
  <c r="U349" i="3"/>
  <c r="V349" i="3"/>
  <c r="E350" i="3" l="1"/>
  <c r="I350" i="3" s="1"/>
  <c r="W349" i="3"/>
  <c r="Z349" i="3" l="1"/>
  <c r="AB349" i="3"/>
  <c r="AA349" i="3"/>
  <c r="Y349" i="3"/>
  <c r="N350" i="3"/>
  <c r="O350" i="3" s="1"/>
  <c r="P350" i="3" s="1"/>
  <c r="Q350" i="3" s="1"/>
  <c r="T350" i="3"/>
  <c r="L351" i="3" l="1"/>
  <c r="D351" i="3"/>
  <c r="C352" i="3" s="1"/>
  <c r="C353" i="3" s="1"/>
  <c r="C354" i="3" s="1"/>
  <c r="C355" i="3" s="1"/>
  <c r="J351" i="3"/>
  <c r="M351" i="3" s="1"/>
  <c r="S350" i="3"/>
  <c r="R351" i="3"/>
  <c r="U350" i="3" l="1"/>
  <c r="V350" i="3"/>
  <c r="E351" i="3" l="1"/>
  <c r="I351" i="3" s="1"/>
  <c r="W350" i="3"/>
  <c r="AA350" i="3" l="1"/>
  <c r="Z350" i="3"/>
  <c r="Y350" i="3"/>
  <c r="AB350" i="3"/>
  <c r="N351" i="3"/>
  <c r="O351" i="3" s="1"/>
  <c r="P351" i="3" s="1"/>
  <c r="Q351" i="3" s="1"/>
  <c r="T351" i="3"/>
  <c r="R352" i="3" l="1"/>
  <c r="D352" i="3"/>
  <c r="L352" i="3"/>
  <c r="J352" i="3"/>
  <c r="S351" i="3"/>
  <c r="M352" i="3" l="1"/>
  <c r="U351" i="3"/>
  <c r="V351" i="3"/>
  <c r="E352" i="3" l="1"/>
  <c r="I352" i="3" s="1"/>
  <c r="W351" i="3"/>
  <c r="AB351" i="3" l="1"/>
  <c r="Z351" i="3"/>
  <c r="Y351" i="3"/>
  <c r="AA351" i="3"/>
  <c r="T352" i="3"/>
  <c r="N352" i="3"/>
  <c r="O352" i="3" s="1"/>
  <c r="P352" i="3" s="1"/>
  <c r="Q352" i="3" s="1"/>
  <c r="D353" i="3" l="1"/>
  <c r="J353" i="3"/>
  <c r="S352" i="3"/>
  <c r="L353" i="3"/>
  <c r="R353" i="3"/>
  <c r="U352" i="3" l="1"/>
  <c r="V352" i="3"/>
  <c r="M353" i="3"/>
  <c r="E353" i="3" l="1"/>
  <c r="I353" i="3" s="1"/>
  <c r="W352" i="3"/>
  <c r="Z352" i="3" l="1"/>
  <c r="AA352" i="3"/>
  <c r="Y352" i="3"/>
  <c r="AB352" i="3"/>
  <c r="T353" i="3"/>
  <c r="N353" i="3"/>
  <c r="O353" i="3" s="1"/>
  <c r="P353" i="3" s="1"/>
  <c r="Q353" i="3" s="1"/>
  <c r="S353" i="3" l="1"/>
  <c r="D354" i="3"/>
  <c r="R354" i="3"/>
  <c r="J354" i="3"/>
  <c r="L354" i="3"/>
  <c r="M354" i="3" l="1"/>
  <c r="U353" i="3"/>
  <c r="V353" i="3"/>
  <c r="W353" i="3" l="1"/>
  <c r="E354" i="3"/>
  <c r="I354" i="3" s="1"/>
  <c r="T354" i="3" l="1"/>
  <c r="N354" i="3"/>
  <c r="O354" i="3" s="1"/>
  <c r="P354" i="3" s="1"/>
  <c r="Q354" i="3" s="1"/>
  <c r="AB353" i="3"/>
  <c r="AA353" i="3"/>
  <c r="Z353" i="3"/>
  <c r="Y353" i="3"/>
  <c r="L355" i="3" l="1"/>
  <c r="D355" i="3"/>
  <c r="C356" i="3" s="1"/>
  <c r="C357" i="3" s="1"/>
  <c r="C358" i="3" s="1"/>
  <c r="C359" i="3" s="1"/>
  <c r="S354" i="3"/>
  <c r="R355" i="3"/>
  <c r="J355" i="3"/>
  <c r="M355" i="3" s="1"/>
  <c r="U354" i="3" l="1"/>
  <c r="V354" i="3"/>
  <c r="E355" i="3" l="1"/>
  <c r="I355" i="3" s="1"/>
  <c r="W354" i="3"/>
  <c r="T355" i="3" l="1"/>
  <c r="N355" i="3"/>
  <c r="O355" i="3" s="1"/>
  <c r="P355" i="3" s="1"/>
  <c r="Q355" i="3" s="1"/>
  <c r="Z354" i="3"/>
  <c r="AA354" i="3"/>
  <c r="Y354" i="3"/>
  <c r="AB354" i="3"/>
  <c r="S355" i="3" l="1"/>
  <c r="R356" i="3"/>
  <c r="D356" i="3"/>
  <c r="J356" i="3"/>
  <c r="L356" i="3"/>
  <c r="M356" i="3" l="1"/>
  <c r="U355" i="3"/>
  <c r="V355" i="3"/>
  <c r="E356" i="3" l="1"/>
  <c r="I356" i="3" s="1"/>
  <c r="W355" i="3"/>
  <c r="AB355" i="3" l="1"/>
  <c r="Y355" i="3"/>
  <c r="Z355" i="3"/>
  <c r="AA355" i="3"/>
  <c r="T356" i="3"/>
  <c r="N356" i="3"/>
  <c r="O356" i="3" s="1"/>
  <c r="P356" i="3" s="1"/>
  <c r="Q356" i="3" s="1"/>
  <c r="S356" i="3" l="1"/>
  <c r="L357" i="3"/>
  <c r="D357" i="3"/>
  <c r="J357" i="3"/>
  <c r="M357" i="3" s="1"/>
  <c r="R357" i="3"/>
  <c r="U356" i="3" l="1"/>
  <c r="V356" i="3"/>
  <c r="E357" i="3" l="1"/>
  <c r="I357" i="3" s="1"/>
  <c r="W356" i="3"/>
  <c r="Z356" i="3" l="1"/>
  <c r="Y356" i="3"/>
  <c r="AB356" i="3"/>
  <c r="AA356" i="3"/>
  <c r="T357" i="3"/>
  <c r="N357" i="3"/>
  <c r="O357" i="3" s="1"/>
  <c r="P357" i="3" s="1"/>
  <c r="Q357" i="3" s="1"/>
  <c r="J358" i="3" l="1"/>
  <c r="L358" i="3"/>
  <c r="R358" i="3"/>
  <c r="D358" i="3"/>
  <c r="S357" i="3"/>
  <c r="M358" i="3" l="1"/>
  <c r="U357" i="3"/>
  <c r="V357" i="3"/>
  <c r="E358" i="3" l="1"/>
  <c r="I358" i="3" s="1"/>
  <c r="W357" i="3"/>
  <c r="Y357" i="3" l="1"/>
  <c r="AB357" i="3"/>
  <c r="Z357" i="3"/>
  <c r="AA357" i="3"/>
  <c r="N358" i="3"/>
  <c r="O358" i="3" s="1"/>
  <c r="P358" i="3" s="1"/>
  <c r="Q358" i="3" s="1"/>
  <c r="T358" i="3"/>
  <c r="S358" i="3" l="1"/>
  <c r="L359" i="3"/>
  <c r="R359" i="3"/>
  <c r="J359" i="3"/>
  <c r="M359" i="3" s="1"/>
  <c r="D359" i="3"/>
  <c r="C360" i="3" s="1"/>
  <c r="C361" i="3" s="1"/>
  <c r="C362" i="3" s="1"/>
  <c r="C363" i="3" s="1"/>
  <c r="U358" i="3" l="1"/>
  <c r="V358" i="3"/>
  <c r="E359" i="3" l="1"/>
  <c r="I359" i="3" s="1"/>
  <c r="W358" i="3"/>
  <c r="AA358" i="3" l="1"/>
  <c r="Y358" i="3"/>
  <c r="Z358" i="3"/>
  <c r="AB358" i="3"/>
  <c r="N359" i="3"/>
  <c r="O359" i="3" s="1"/>
  <c r="P359" i="3" s="1"/>
  <c r="Q359" i="3" s="1"/>
  <c r="T359" i="3"/>
  <c r="D360" i="3" l="1"/>
  <c r="R360" i="3"/>
  <c r="L360" i="3"/>
  <c r="J360" i="3"/>
  <c r="S359" i="3"/>
  <c r="M360" i="3" l="1"/>
  <c r="U359" i="3"/>
  <c r="V359" i="3"/>
  <c r="E360" i="3" l="1"/>
  <c r="I360" i="3" s="1"/>
  <c r="W359" i="3"/>
  <c r="AB359" i="3" l="1"/>
  <c r="Z359" i="3"/>
  <c r="AA359" i="3"/>
  <c r="Y359" i="3"/>
  <c r="T360" i="3"/>
  <c r="N360" i="3"/>
  <c r="O360" i="3" s="1"/>
  <c r="P360" i="3" s="1"/>
  <c r="Q360" i="3" s="1"/>
  <c r="S360" i="3" l="1"/>
  <c r="L361" i="3"/>
  <c r="J361" i="3"/>
  <c r="M361" i="3" s="1"/>
  <c r="R361" i="3"/>
  <c r="D361" i="3"/>
  <c r="U360" i="3" l="1"/>
  <c r="V360" i="3"/>
  <c r="E361" i="3" l="1"/>
  <c r="I361" i="3" s="1"/>
  <c r="W360" i="3"/>
  <c r="Z360" i="3" l="1"/>
  <c r="Y360" i="3"/>
  <c r="AA360" i="3"/>
  <c r="AB360" i="3"/>
  <c r="T361" i="3"/>
  <c r="N361" i="3"/>
  <c r="O361" i="3" s="1"/>
  <c r="P361" i="3" s="1"/>
  <c r="Q361" i="3" s="1"/>
  <c r="J362" i="3" l="1"/>
  <c r="R362" i="3"/>
  <c r="S361" i="3"/>
  <c r="L362" i="3"/>
  <c r="D362" i="3"/>
  <c r="U361" i="3" l="1"/>
  <c r="V361" i="3"/>
  <c r="M362" i="3"/>
  <c r="E362" i="3" l="1"/>
  <c r="I362" i="3" s="1"/>
  <c r="T362" i="3" s="1"/>
  <c r="W361" i="3"/>
  <c r="Y361" i="3" l="1"/>
  <c r="AB361" i="3"/>
  <c r="AA361" i="3"/>
  <c r="Z361" i="3"/>
  <c r="N362" i="3"/>
  <c r="O362" i="3" s="1"/>
  <c r="P362" i="3" s="1"/>
  <c r="Q362" i="3" s="1"/>
  <c r="R363" i="3" l="1"/>
  <c r="S362" i="3"/>
  <c r="J363" i="3"/>
  <c r="L363" i="3"/>
  <c r="D363" i="3"/>
  <c r="C364" i="3" s="1"/>
  <c r="C365" i="3" s="1"/>
  <c r="C366" i="3" s="1"/>
  <c r="C367" i="3" s="1"/>
  <c r="U362" i="3" l="1"/>
  <c r="V362" i="3"/>
  <c r="M363" i="3"/>
  <c r="E363" i="3" l="1"/>
  <c r="I363" i="3" s="1"/>
  <c r="W362" i="3"/>
  <c r="Z362" i="3" l="1"/>
  <c r="AB362" i="3"/>
  <c r="AA362" i="3"/>
  <c r="Y362" i="3"/>
  <c r="T363" i="3"/>
  <c r="N363" i="3"/>
  <c r="O363" i="3" s="1"/>
  <c r="P363" i="3" s="1"/>
  <c r="Q363" i="3" s="1"/>
  <c r="D364" i="3" l="1"/>
  <c r="R364" i="3"/>
  <c r="S363" i="3"/>
  <c r="J364" i="3"/>
  <c r="L364" i="3"/>
  <c r="M364" i="3" l="1"/>
  <c r="U363" i="3"/>
  <c r="V363" i="3"/>
  <c r="E364" i="3" l="1"/>
  <c r="I364" i="3" s="1"/>
  <c r="W363" i="3"/>
  <c r="AA363" i="3" l="1"/>
  <c r="Z363" i="3"/>
  <c r="Y363" i="3"/>
  <c r="AB363" i="3"/>
  <c r="N364" i="3"/>
  <c r="O364" i="3" s="1"/>
  <c r="P364" i="3" s="1"/>
  <c r="Q364" i="3" s="1"/>
  <c r="T364" i="3"/>
  <c r="D365" i="3" l="1"/>
  <c r="R365" i="3"/>
  <c r="S364" i="3"/>
  <c r="L365" i="3"/>
  <c r="J365" i="3"/>
  <c r="M365" i="3" l="1"/>
  <c r="U364" i="3"/>
  <c r="V364" i="3"/>
  <c r="E365" i="3" l="1"/>
  <c r="I365" i="3" s="1"/>
  <c r="W364" i="3"/>
  <c r="AA364" i="3" l="1"/>
  <c r="AB364" i="3"/>
  <c r="Y364" i="3"/>
  <c r="Z364" i="3"/>
  <c r="N365" i="3"/>
  <c r="O365" i="3" s="1"/>
  <c r="P365" i="3" s="1"/>
  <c r="Q365" i="3" s="1"/>
  <c r="T365" i="3"/>
  <c r="L366" i="3" l="1"/>
  <c r="R366" i="3"/>
  <c r="S365" i="3"/>
  <c r="D366" i="3"/>
  <c r="J366" i="3"/>
  <c r="M366" i="3" s="1"/>
  <c r="U365" i="3" l="1"/>
  <c r="V365" i="3"/>
  <c r="E366" i="3" l="1"/>
  <c r="I366" i="3" s="1"/>
  <c r="W365" i="3"/>
  <c r="AA365" i="3" l="1"/>
  <c r="AB365" i="3"/>
  <c r="Z365" i="3"/>
  <c r="Y365" i="3"/>
  <c r="N366" i="3"/>
  <c r="O366" i="3" s="1"/>
  <c r="P366" i="3" s="1"/>
  <c r="Q366" i="3" s="1"/>
  <c r="T366" i="3"/>
  <c r="J367" i="3" l="1"/>
  <c r="L367" i="3"/>
  <c r="S366" i="3"/>
  <c r="D367" i="3"/>
  <c r="C368" i="3" s="1"/>
  <c r="C369" i="3" s="1"/>
  <c r="C370" i="3" s="1"/>
  <c r="C371" i="3" s="1"/>
  <c r="R367" i="3"/>
  <c r="U366" i="3" l="1"/>
  <c r="V366" i="3"/>
  <c r="M367" i="3"/>
  <c r="E367" i="3" l="1"/>
  <c r="I367" i="3" s="1"/>
  <c r="T367" i="3" s="1"/>
  <c r="W366" i="3"/>
  <c r="AA366" i="3" l="1"/>
  <c r="Z366" i="3"/>
  <c r="AB366" i="3"/>
  <c r="Y366" i="3"/>
  <c r="N367" i="3"/>
  <c r="O367" i="3" s="1"/>
  <c r="P367" i="3" s="1"/>
  <c r="Q367" i="3" s="1"/>
  <c r="L368" i="3" l="1"/>
  <c r="D368" i="3"/>
  <c r="J368" i="3"/>
  <c r="S367" i="3"/>
  <c r="R368" i="3"/>
  <c r="M368" i="3" l="1"/>
  <c r="U367" i="3"/>
  <c r="V367" i="3"/>
  <c r="E368" i="3" l="1"/>
  <c r="I368" i="3" s="1"/>
  <c r="W367" i="3"/>
  <c r="Z367" i="3" l="1"/>
  <c r="Y367" i="3"/>
  <c r="AB367" i="3"/>
  <c r="AA367" i="3"/>
  <c r="N368" i="3"/>
  <c r="O368" i="3" s="1"/>
  <c r="P368" i="3" s="1"/>
  <c r="Q368" i="3" s="1"/>
  <c r="T368" i="3"/>
  <c r="D369" i="3" l="1"/>
  <c r="S368" i="3"/>
  <c r="R369" i="3"/>
  <c r="L369" i="3"/>
  <c r="J369" i="3"/>
  <c r="M369" i="3" s="1"/>
  <c r="U368" i="3" l="1"/>
  <c r="V368" i="3"/>
  <c r="E369" i="3" l="1"/>
  <c r="I369" i="3" s="1"/>
  <c r="W368" i="3"/>
  <c r="AB368" i="3" l="1"/>
  <c r="Z368" i="3"/>
  <c r="Y368" i="3"/>
  <c r="AA368" i="3"/>
  <c r="N369" i="3"/>
  <c r="O369" i="3" s="1"/>
  <c r="P369" i="3" s="1"/>
  <c r="Q369" i="3" s="1"/>
  <c r="T369" i="3"/>
  <c r="L370" i="3" l="1"/>
  <c r="S369" i="3"/>
  <c r="J370" i="3"/>
  <c r="M370" i="3" s="1"/>
  <c r="R370" i="3"/>
  <c r="D370" i="3"/>
  <c r="U369" i="3" l="1"/>
  <c r="V369" i="3"/>
  <c r="E370" i="3" l="1"/>
  <c r="I370" i="3" s="1"/>
  <c r="W369" i="3"/>
  <c r="Z369" i="3" l="1"/>
  <c r="AB369" i="3"/>
  <c r="AA369" i="3"/>
  <c r="Y369" i="3"/>
  <c r="N370" i="3"/>
  <c r="O370" i="3" s="1"/>
  <c r="P370" i="3" s="1"/>
  <c r="Q370" i="3" s="1"/>
  <c r="T370" i="3"/>
  <c r="S370" i="3" l="1"/>
  <c r="D371" i="3"/>
  <c r="C372" i="3" s="1"/>
  <c r="C373" i="3" s="1"/>
  <c r="C374" i="3" s="1"/>
  <c r="C375" i="3" s="1"/>
  <c r="R371" i="3"/>
  <c r="L371" i="3"/>
  <c r="J371" i="3"/>
  <c r="M371" i="3" s="1"/>
  <c r="U370" i="3" l="1"/>
  <c r="V370" i="3"/>
  <c r="E371" i="3" l="1"/>
  <c r="I371" i="3" s="1"/>
  <c r="W370" i="3"/>
  <c r="AB370" i="3" l="1"/>
  <c r="AA370" i="3"/>
  <c r="Y370" i="3"/>
  <c r="Z370" i="3"/>
  <c r="T371" i="3"/>
  <c r="N371" i="3"/>
  <c r="O371" i="3" s="1"/>
  <c r="P371" i="3" s="1"/>
  <c r="Q371" i="3" s="1"/>
  <c r="S371" i="3" l="1"/>
  <c r="R372" i="3"/>
  <c r="L372" i="3"/>
  <c r="D372" i="3"/>
  <c r="J372" i="3"/>
  <c r="M372" i="3" l="1"/>
  <c r="U371" i="3"/>
  <c r="V371" i="3"/>
  <c r="E372" i="3" l="1"/>
  <c r="I372" i="3" s="1"/>
  <c r="W371" i="3"/>
  <c r="Y371" i="3" l="1"/>
  <c r="AA371" i="3"/>
  <c r="Z371" i="3"/>
  <c r="AB371" i="3"/>
  <c r="T372" i="3"/>
  <c r="N372" i="3"/>
  <c r="O372" i="3" s="1"/>
  <c r="P372" i="3" s="1"/>
  <c r="Q372" i="3" s="1"/>
  <c r="J373" i="3" l="1"/>
  <c r="D373" i="3"/>
  <c r="L373" i="3"/>
  <c r="S372" i="3"/>
  <c r="R373" i="3"/>
  <c r="U372" i="3" l="1"/>
  <c r="V372" i="3"/>
  <c r="M373" i="3"/>
  <c r="E373" i="3" l="1"/>
  <c r="I373" i="3" s="1"/>
  <c r="T373" i="3" s="1"/>
  <c r="W372" i="3"/>
  <c r="AB372" i="3" l="1"/>
  <c r="AA372" i="3"/>
  <c r="Y372" i="3"/>
  <c r="Z372" i="3"/>
  <c r="N373" i="3"/>
  <c r="O373" i="3" s="1"/>
  <c r="P373" i="3" s="1"/>
  <c r="Q373" i="3" s="1"/>
  <c r="D374" i="3" l="1"/>
  <c r="S373" i="3"/>
  <c r="J374" i="3"/>
  <c r="L374" i="3"/>
  <c r="R374" i="3"/>
  <c r="M374" i="3" l="1"/>
  <c r="U373" i="3"/>
  <c r="V373" i="3"/>
  <c r="W373" i="3" l="1"/>
  <c r="Z373" i="3" s="1"/>
  <c r="E374" i="3"/>
  <c r="I374" i="3" s="1"/>
  <c r="T374" i="3" s="1"/>
  <c r="AA373" i="3" l="1"/>
  <c r="AB373" i="3"/>
  <c r="Y373" i="3"/>
  <c r="N374" i="3"/>
  <c r="O374" i="3" s="1"/>
  <c r="P374" i="3" s="1"/>
  <c r="Q374" i="3" s="1"/>
  <c r="L375" i="3" l="1"/>
  <c r="S374" i="3"/>
  <c r="J375" i="3"/>
  <c r="M375" i="3" s="1"/>
  <c r="D375" i="3"/>
  <c r="C376" i="3" s="1"/>
  <c r="C377" i="3" s="1"/>
  <c r="C378" i="3" s="1"/>
  <c r="C379" i="3" s="1"/>
  <c r="R375" i="3"/>
  <c r="U374" i="3" l="1"/>
  <c r="V374" i="3"/>
  <c r="E375" i="3" l="1"/>
  <c r="I375" i="3" s="1"/>
  <c r="W374" i="3"/>
  <c r="Z374" i="3" l="1"/>
  <c r="Y374" i="3"/>
  <c r="AB374" i="3"/>
  <c r="AA374" i="3"/>
  <c r="T375" i="3"/>
  <c r="N375" i="3"/>
  <c r="O375" i="3" s="1"/>
  <c r="P375" i="3" s="1"/>
  <c r="Q375" i="3" s="1"/>
  <c r="L376" i="3" l="1"/>
  <c r="R376" i="3"/>
  <c r="S375" i="3"/>
  <c r="D376" i="3"/>
  <c r="J376" i="3"/>
  <c r="M376" i="3" s="1"/>
  <c r="U375" i="3" l="1"/>
  <c r="V375" i="3"/>
  <c r="E376" i="3" l="1"/>
  <c r="I376" i="3" s="1"/>
  <c r="W375" i="3"/>
  <c r="AB375" i="3" l="1"/>
  <c r="Y375" i="3"/>
  <c r="Z375" i="3"/>
  <c r="AA375" i="3"/>
  <c r="T376" i="3"/>
  <c r="N376" i="3"/>
  <c r="O376" i="3" s="1"/>
  <c r="P376" i="3" s="1"/>
  <c r="Q376" i="3" s="1"/>
  <c r="D377" i="3" l="1"/>
  <c r="L377" i="3"/>
  <c r="S376" i="3"/>
  <c r="J377" i="3"/>
  <c r="M377" i="3" s="1"/>
  <c r="R377" i="3"/>
  <c r="U376" i="3" l="1"/>
  <c r="V376" i="3"/>
  <c r="E377" i="3" l="1"/>
  <c r="I377" i="3" s="1"/>
  <c r="W376" i="3"/>
  <c r="AA376" i="3" l="1"/>
  <c r="Y376" i="3"/>
  <c r="AB376" i="3"/>
  <c r="Z376" i="3"/>
  <c r="T377" i="3"/>
  <c r="N377" i="3"/>
  <c r="O377" i="3" s="1"/>
  <c r="P377" i="3" s="1"/>
  <c r="Q377" i="3" s="1"/>
  <c r="J378" i="3" l="1"/>
  <c r="R378" i="3"/>
  <c r="S377" i="3"/>
  <c r="L378" i="3"/>
  <c r="D378" i="3"/>
  <c r="M378" i="3" l="1"/>
  <c r="U377" i="3"/>
  <c r="V377" i="3"/>
  <c r="E378" i="3" l="1"/>
  <c r="I378" i="3" s="1"/>
  <c r="T378" i="3" s="1"/>
  <c r="W377" i="3"/>
  <c r="N378" i="3"/>
  <c r="O378" i="3" s="1"/>
  <c r="P378" i="3" s="1"/>
  <c r="Q378" i="3" s="1"/>
  <c r="AB377" i="3" l="1"/>
  <c r="Z377" i="3"/>
  <c r="AA377" i="3"/>
  <c r="Y377" i="3"/>
  <c r="L379" i="3"/>
  <c r="D379" i="3"/>
  <c r="C380" i="3" s="1"/>
  <c r="C381" i="3" s="1"/>
  <c r="C382" i="3" s="1"/>
  <c r="C383" i="3" s="1"/>
  <c r="S378" i="3"/>
  <c r="R379" i="3"/>
  <c r="J379" i="3"/>
  <c r="M379" i="3" s="1"/>
  <c r="U378" i="3" l="1"/>
  <c r="V378" i="3"/>
  <c r="E379" i="3" l="1"/>
  <c r="I379" i="3" s="1"/>
  <c r="W378" i="3"/>
  <c r="AA378" i="3" l="1"/>
  <c r="Z378" i="3"/>
  <c r="AB378" i="3"/>
  <c r="Y378" i="3"/>
  <c r="T379" i="3"/>
  <c r="N379" i="3"/>
  <c r="O379" i="3" s="1"/>
  <c r="P379" i="3" s="1"/>
  <c r="Q379" i="3" s="1"/>
  <c r="R380" i="3" l="1"/>
  <c r="L380" i="3"/>
  <c r="S379" i="3"/>
  <c r="D380" i="3"/>
  <c r="J380" i="3"/>
  <c r="M380" i="3" s="1"/>
  <c r="U379" i="3" l="1"/>
  <c r="V379" i="3"/>
  <c r="E380" i="3" l="1"/>
  <c r="I380" i="3" s="1"/>
  <c r="W379" i="3"/>
  <c r="AB379" i="3" l="1"/>
  <c r="Y379" i="3"/>
  <c r="Z379" i="3"/>
  <c r="AA379" i="3"/>
  <c r="T380" i="3"/>
  <c r="N380" i="3"/>
  <c r="O380" i="3" s="1"/>
  <c r="P380" i="3" s="1"/>
  <c r="Q380" i="3" s="1"/>
  <c r="S380" i="3" l="1"/>
  <c r="L381" i="3"/>
  <c r="D381" i="3"/>
  <c r="J381" i="3"/>
  <c r="M381" i="3" s="1"/>
  <c r="R381" i="3"/>
  <c r="U380" i="3" l="1"/>
  <c r="V380" i="3"/>
  <c r="E381" i="3" l="1"/>
  <c r="I381" i="3" s="1"/>
  <c r="W380" i="3"/>
  <c r="Z380" i="3" l="1"/>
  <c r="AA380" i="3"/>
  <c r="Y380" i="3"/>
  <c r="AB380" i="3"/>
  <c r="T381" i="3"/>
  <c r="N381" i="3"/>
  <c r="O381" i="3" s="1"/>
  <c r="P381" i="3" s="1"/>
  <c r="Q381" i="3" s="1"/>
  <c r="L382" i="3" l="1"/>
  <c r="S381" i="3"/>
  <c r="D382" i="3"/>
  <c r="R382" i="3"/>
  <c r="J382" i="3"/>
  <c r="M382" i="3" s="1"/>
  <c r="U381" i="3" l="1"/>
  <c r="V381" i="3"/>
  <c r="E382" i="3" l="1"/>
  <c r="I382" i="3" s="1"/>
  <c r="W381" i="3"/>
  <c r="N382" i="3" l="1"/>
  <c r="O382" i="3" s="1"/>
  <c r="P382" i="3" s="1"/>
  <c r="Q382" i="3" s="1"/>
  <c r="T382" i="3"/>
  <c r="Z381" i="3"/>
  <c r="AA381" i="3"/>
  <c r="AB381" i="3"/>
  <c r="Y381" i="3"/>
  <c r="S382" i="3" l="1"/>
  <c r="D383" i="3"/>
  <c r="C384" i="3" s="1"/>
  <c r="C385" i="3" s="1"/>
  <c r="C386" i="3" s="1"/>
  <c r="C387" i="3" s="1"/>
  <c r="J383" i="3"/>
  <c r="L383" i="3"/>
  <c r="R383" i="3"/>
  <c r="M383" i="3" l="1"/>
  <c r="U382" i="3"/>
  <c r="V382" i="3"/>
  <c r="W382" i="3" l="1"/>
  <c r="E383" i="3"/>
  <c r="I383" i="3" s="1"/>
  <c r="T383" i="3" s="1"/>
  <c r="N383" i="3" l="1"/>
  <c r="O383" i="3" s="1"/>
  <c r="P383" i="3" s="1"/>
  <c r="Q383" i="3" s="1"/>
  <c r="D384" i="3" s="1"/>
  <c r="Y382" i="3"/>
  <c r="Z382" i="3"/>
  <c r="AB382" i="3"/>
  <c r="AA382" i="3"/>
  <c r="S383" i="3" l="1"/>
  <c r="J384" i="3"/>
  <c r="R384" i="3"/>
  <c r="L384" i="3"/>
  <c r="U383" i="3"/>
  <c r="V383" i="3"/>
  <c r="M384" i="3" l="1"/>
  <c r="E384" i="3"/>
  <c r="I384" i="3" s="1"/>
  <c r="W383" i="3"/>
  <c r="N384" i="3" l="1"/>
  <c r="O384" i="3" s="1"/>
  <c r="P384" i="3" s="1"/>
  <c r="Q384" i="3" s="1"/>
  <c r="T384" i="3"/>
  <c r="Y383" i="3"/>
  <c r="Z383" i="3"/>
  <c r="AB383" i="3"/>
  <c r="AA383" i="3"/>
  <c r="L385" i="3" l="1"/>
  <c r="J385" i="3"/>
  <c r="S384" i="3"/>
  <c r="R385" i="3"/>
  <c r="D385" i="3"/>
  <c r="M385" i="3" l="1"/>
  <c r="U384" i="3"/>
  <c r="V384" i="3"/>
  <c r="E385" i="3" l="1"/>
  <c r="I385" i="3" s="1"/>
  <c r="W384" i="3"/>
  <c r="N385" i="3" l="1"/>
  <c r="O385" i="3" s="1"/>
  <c r="P385" i="3" s="1"/>
  <c r="Q385" i="3" s="1"/>
  <c r="T385" i="3"/>
  <c r="AB384" i="3"/>
  <c r="Z384" i="3"/>
  <c r="AA384" i="3"/>
  <c r="Y384" i="3"/>
  <c r="L386" i="3" l="1"/>
  <c r="D386" i="3"/>
  <c r="S385" i="3"/>
  <c r="J386" i="3"/>
  <c r="R386" i="3"/>
  <c r="M386" i="3" l="1"/>
  <c r="U385" i="3"/>
  <c r="V385" i="3"/>
  <c r="E386" i="3" l="1"/>
  <c r="I386" i="3" s="1"/>
  <c r="W385" i="3"/>
  <c r="AB385" i="3" l="1"/>
  <c r="Y385" i="3"/>
  <c r="Z385" i="3"/>
  <c r="AA385" i="3"/>
  <c r="T386" i="3"/>
  <c r="N386" i="3"/>
  <c r="O386" i="3" s="1"/>
  <c r="P386" i="3" s="1"/>
  <c r="Q386" i="3" s="1"/>
  <c r="L387" i="3" l="1"/>
  <c r="D387" i="3"/>
  <c r="C388" i="3" s="1"/>
  <c r="C389" i="3" s="1"/>
  <c r="C390" i="3" s="1"/>
  <c r="C391" i="3" s="1"/>
  <c r="R387" i="3"/>
  <c r="S386" i="3"/>
  <c r="J387" i="3"/>
  <c r="M387" i="3" s="1"/>
  <c r="U386" i="3" l="1"/>
  <c r="V386" i="3"/>
  <c r="E387" i="3" l="1"/>
  <c r="I387" i="3" s="1"/>
  <c r="W386" i="3"/>
  <c r="T387" i="3" l="1"/>
  <c r="N387" i="3"/>
  <c r="O387" i="3" s="1"/>
  <c r="P387" i="3" s="1"/>
  <c r="Q387" i="3" s="1"/>
  <c r="Z386" i="3"/>
  <c r="Y386" i="3"/>
  <c r="AB386" i="3"/>
  <c r="AA386" i="3"/>
  <c r="D388" i="3" l="1"/>
  <c r="R388" i="3"/>
  <c r="L388" i="3"/>
  <c r="J388" i="3"/>
  <c r="S387" i="3"/>
  <c r="M388" i="3" l="1"/>
  <c r="U387" i="3"/>
  <c r="V387" i="3"/>
  <c r="E388" i="3" l="1"/>
  <c r="I388" i="3" s="1"/>
  <c r="W387" i="3"/>
  <c r="T388" i="3" l="1"/>
  <c r="N388" i="3"/>
  <c r="O388" i="3" s="1"/>
  <c r="P388" i="3" s="1"/>
  <c r="Q388" i="3" s="1"/>
  <c r="AB387" i="3"/>
  <c r="AA387" i="3"/>
  <c r="Z387" i="3"/>
  <c r="Y387" i="3"/>
  <c r="S388" i="3" l="1"/>
  <c r="J389" i="3"/>
  <c r="L389" i="3"/>
  <c r="D389" i="3"/>
  <c r="R389" i="3"/>
  <c r="U388" i="3" l="1"/>
  <c r="V388" i="3"/>
  <c r="M389" i="3"/>
  <c r="E389" i="3" l="1"/>
  <c r="I389" i="3" s="1"/>
  <c r="W388" i="3"/>
  <c r="Z388" i="3" l="1"/>
  <c r="AB388" i="3"/>
  <c r="AA388" i="3"/>
  <c r="Y388" i="3"/>
  <c r="T389" i="3"/>
  <c r="N389" i="3"/>
  <c r="O389" i="3" s="1"/>
  <c r="P389" i="3" s="1"/>
  <c r="Q389" i="3" s="1"/>
  <c r="L390" i="3" l="1"/>
  <c r="S389" i="3"/>
  <c r="R390" i="3"/>
  <c r="J390" i="3"/>
  <c r="D390" i="3"/>
  <c r="M390" i="3" l="1"/>
  <c r="U389" i="3"/>
  <c r="V389" i="3"/>
  <c r="E390" i="3" l="1"/>
  <c r="I390" i="3" s="1"/>
  <c r="W389" i="3"/>
  <c r="AA389" i="3" l="1"/>
  <c r="Z389" i="3"/>
  <c r="AB389" i="3"/>
  <c r="Y389" i="3"/>
  <c r="N390" i="3"/>
  <c r="O390" i="3" s="1"/>
  <c r="P390" i="3" s="1"/>
  <c r="Q390" i="3" s="1"/>
  <c r="T390" i="3"/>
  <c r="L391" i="3" l="1"/>
  <c r="S390" i="3"/>
  <c r="D391" i="3"/>
  <c r="C392" i="3" s="1"/>
  <c r="C393" i="3" s="1"/>
  <c r="C394" i="3" s="1"/>
  <c r="C395" i="3" s="1"/>
  <c r="J391" i="3"/>
  <c r="M391" i="3" s="1"/>
  <c r="R391" i="3"/>
  <c r="U390" i="3" l="1"/>
  <c r="V390" i="3"/>
  <c r="E391" i="3" l="1"/>
  <c r="I391" i="3" s="1"/>
  <c r="W390" i="3"/>
  <c r="AA390" i="3" l="1"/>
  <c r="Z390" i="3"/>
  <c r="AB390" i="3"/>
  <c r="Y390" i="3"/>
  <c r="N391" i="3"/>
  <c r="O391" i="3" s="1"/>
  <c r="P391" i="3" s="1"/>
  <c r="Q391" i="3" s="1"/>
  <c r="T391" i="3"/>
  <c r="L392" i="3" l="1"/>
  <c r="S391" i="3"/>
  <c r="D392" i="3"/>
  <c r="J392" i="3"/>
  <c r="R392" i="3"/>
  <c r="M392" i="3" l="1"/>
  <c r="U391" i="3"/>
  <c r="V391" i="3"/>
  <c r="E392" i="3" l="1"/>
  <c r="I392" i="3" s="1"/>
  <c r="W391" i="3"/>
  <c r="AB391" i="3" l="1"/>
  <c r="Y391" i="3"/>
  <c r="Z391" i="3"/>
  <c r="AA391" i="3"/>
  <c r="N392" i="3"/>
  <c r="O392" i="3" s="1"/>
  <c r="P392" i="3" s="1"/>
  <c r="Q392" i="3" s="1"/>
  <c r="T392" i="3"/>
  <c r="D393" i="3" l="1"/>
  <c r="L393" i="3"/>
  <c r="S392" i="3"/>
  <c r="J393" i="3"/>
  <c r="M393" i="3" s="1"/>
  <c r="R393" i="3"/>
  <c r="U392" i="3" l="1"/>
  <c r="V392" i="3"/>
  <c r="W392" i="3" l="1"/>
  <c r="AB392" i="3" s="1"/>
  <c r="Y392" i="3"/>
  <c r="E393" i="3"/>
  <c r="I393" i="3" s="1"/>
  <c r="AA392" i="3" l="1"/>
  <c r="Z392" i="3"/>
  <c r="T393" i="3"/>
  <c r="N393" i="3"/>
  <c r="O393" i="3" s="1"/>
  <c r="P393" i="3" s="1"/>
  <c r="Q393" i="3" s="1"/>
  <c r="L394" i="3" l="1"/>
  <c r="D394" i="3"/>
  <c r="S393" i="3"/>
  <c r="J394" i="3"/>
  <c r="R394" i="3"/>
  <c r="M394" i="3" l="1"/>
  <c r="U393" i="3"/>
  <c r="V393" i="3"/>
  <c r="E394" i="3" l="1"/>
  <c r="I394" i="3" s="1"/>
  <c r="W393" i="3"/>
  <c r="Y393" i="3" l="1"/>
  <c r="AA393" i="3"/>
  <c r="AB393" i="3"/>
  <c r="Z393" i="3"/>
  <c r="N394" i="3"/>
  <c r="O394" i="3" s="1"/>
  <c r="P394" i="3" s="1"/>
  <c r="Q394" i="3" s="1"/>
  <c r="T394" i="3"/>
  <c r="D395" i="3" l="1"/>
  <c r="C396" i="3" s="1"/>
  <c r="C397" i="3" s="1"/>
  <c r="C398" i="3" s="1"/>
  <c r="C399" i="3" s="1"/>
  <c r="R395" i="3"/>
  <c r="L395" i="3"/>
  <c r="S394" i="3"/>
  <c r="J395" i="3"/>
  <c r="M395" i="3" s="1"/>
  <c r="U394" i="3" l="1"/>
  <c r="V394" i="3"/>
  <c r="E395" i="3" l="1"/>
  <c r="I395" i="3" s="1"/>
  <c r="W394" i="3"/>
  <c r="AB394" i="3" l="1"/>
  <c r="Y394" i="3"/>
  <c r="Z394" i="3"/>
  <c r="AA394" i="3"/>
  <c r="T395" i="3"/>
  <c r="N395" i="3"/>
  <c r="O395" i="3" s="1"/>
  <c r="P395" i="3" s="1"/>
  <c r="Q395" i="3" s="1"/>
  <c r="S395" i="3" l="1"/>
  <c r="D396" i="3"/>
  <c r="R396" i="3"/>
  <c r="L396" i="3"/>
  <c r="J396" i="3"/>
  <c r="M396" i="3" s="1"/>
  <c r="U395" i="3" l="1"/>
  <c r="V395" i="3"/>
  <c r="E396" i="3" l="1"/>
  <c r="I396" i="3" s="1"/>
  <c r="W395" i="3"/>
  <c r="AA395" i="3" l="1"/>
  <c r="Z395" i="3"/>
  <c r="AB395" i="3"/>
  <c r="Y395" i="3"/>
  <c r="N396" i="3"/>
  <c r="O396" i="3" s="1"/>
  <c r="P396" i="3" s="1"/>
  <c r="Q396" i="3" s="1"/>
  <c r="T396" i="3"/>
  <c r="S396" i="3" l="1"/>
  <c r="D397" i="3"/>
  <c r="J397" i="3"/>
  <c r="R397" i="3"/>
  <c r="L397" i="3"/>
  <c r="M397" i="3" l="1"/>
  <c r="U396" i="3"/>
  <c r="V396" i="3"/>
  <c r="E397" i="3" l="1"/>
  <c r="I397" i="3" s="1"/>
  <c r="T397" i="3" s="1"/>
  <c r="W396" i="3"/>
  <c r="N397" i="3" l="1"/>
  <c r="O397" i="3" s="1"/>
  <c r="P397" i="3" s="1"/>
  <c r="Q397" i="3" s="1"/>
  <c r="L398" i="3" s="1"/>
  <c r="AB396" i="3"/>
  <c r="Z396" i="3"/>
  <c r="Y396" i="3"/>
  <c r="AA396" i="3"/>
  <c r="R398" i="3" l="1"/>
  <c r="D398" i="3"/>
  <c r="J398" i="3"/>
  <c r="S397" i="3"/>
  <c r="U397" i="3" s="1"/>
  <c r="M398" i="3"/>
  <c r="V397" i="3"/>
  <c r="E398" i="3" l="1"/>
  <c r="I398" i="3" s="1"/>
  <c r="W397" i="3"/>
  <c r="Y397" i="3" l="1"/>
  <c r="AB397" i="3"/>
  <c r="Z397" i="3"/>
  <c r="AA397" i="3"/>
  <c r="N398" i="3"/>
  <c r="O398" i="3" s="1"/>
  <c r="P398" i="3" s="1"/>
  <c r="Q398" i="3" s="1"/>
  <c r="T398" i="3"/>
  <c r="D399" i="3" l="1"/>
  <c r="C400" i="3" s="1"/>
  <c r="C401" i="3" s="1"/>
  <c r="C402" i="3" s="1"/>
  <c r="C403" i="3" s="1"/>
  <c r="L399" i="3"/>
  <c r="J399" i="3"/>
  <c r="S398" i="3"/>
  <c r="R399" i="3"/>
  <c r="M399" i="3" l="1"/>
  <c r="U398" i="3"/>
  <c r="V398" i="3"/>
  <c r="E399" i="3" l="1"/>
  <c r="I399" i="3" s="1"/>
  <c r="W398" i="3"/>
  <c r="N399" i="3" l="1"/>
  <c r="O399" i="3" s="1"/>
  <c r="P399" i="3" s="1"/>
  <c r="Q399" i="3" s="1"/>
  <c r="T399" i="3"/>
  <c r="AB398" i="3"/>
  <c r="AA398" i="3"/>
  <c r="Z398" i="3"/>
  <c r="Y398" i="3"/>
  <c r="R400" i="3" l="1"/>
  <c r="S399" i="3"/>
  <c r="J400" i="3"/>
  <c r="L400" i="3"/>
  <c r="D400" i="3"/>
  <c r="M400" i="3" l="1"/>
  <c r="U399" i="3"/>
  <c r="V399" i="3"/>
  <c r="E400" i="3" l="1"/>
  <c r="I400" i="3" s="1"/>
  <c r="W399" i="3"/>
  <c r="Z399" i="3" l="1"/>
  <c r="AB399" i="3"/>
  <c r="Y399" i="3"/>
  <c r="AA399" i="3"/>
  <c r="T400" i="3"/>
  <c r="N400" i="3"/>
  <c r="O400" i="3" s="1"/>
  <c r="P400" i="3" s="1"/>
  <c r="Q400" i="3" s="1"/>
  <c r="D401" i="3" l="1"/>
  <c r="J401" i="3"/>
  <c r="R401" i="3"/>
  <c r="S400" i="3"/>
  <c r="L401" i="3"/>
  <c r="U400" i="3" l="1"/>
  <c r="V400" i="3"/>
  <c r="M401" i="3"/>
  <c r="E401" i="3" l="1"/>
  <c r="I401" i="3" s="1"/>
  <c r="T401" i="3" s="1"/>
  <c r="W400" i="3"/>
  <c r="Y400" i="3" l="1"/>
  <c r="AA400" i="3"/>
  <c r="AB400" i="3"/>
  <c r="Z400" i="3"/>
  <c r="N401" i="3"/>
  <c r="O401" i="3" s="1"/>
  <c r="P401" i="3" s="1"/>
  <c r="Q401" i="3" s="1"/>
  <c r="S401" i="3" l="1"/>
  <c r="L402" i="3"/>
  <c r="R402" i="3"/>
  <c r="J402" i="3"/>
  <c r="M402" i="3" s="1"/>
  <c r="D402" i="3"/>
  <c r="U401" i="3" l="1"/>
  <c r="V401" i="3"/>
  <c r="E402" i="3" l="1"/>
  <c r="I402" i="3" s="1"/>
  <c r="W401" i="3"/>
  <c r="AB401" i="3" l="1"/>
  <c r="Y401" i="3"/>
  <c r="AA401" i="3"/>
  <c r="Z401" i="3"/>
  <c r="T402" i="3"/>
  <c r="N402" i="3"/>
  <c r="O402" i="3" s="1"/>
  <c r="P402" i="3" s="1"/>
  <c r="Q402" i="3" s="1"/>
  <c r="D403" i="3" l="1"/>
  <c r="C404" i="3" s="1"/>
  <c r="C405" i="3" s="1"/>
  <c r="C406" i="3" s="1"/>
  <c r="C407" i="3" s="1"/>
  <c r="L403" i="3"/>
  <c r="S402" i="3"/>
  <c r="R403" i="3"/>
  <c r="J403" i="3"/>
  <c r="M403" i="3" l="1"/>
  <c r="U402" i="3"/>
  <c r="V402" i="3"/>
  <c r="E403" i="3" l="1"/>
  <c r="I403" i="3" s="1"/>
  <c r="W402" i="3"/>
  <c r="AB402" i="3" l="1"/>
  <c r="Y402" i="3"/>
  <c r="Z402" i="3"/>
  <c r="AA402" i="3"/>
  <c r="T403" i="3"/>
  <c r="N403" i="3"/>
  <c r="O403" i="3" s="1"/>
  <c r="P403" i="3" s="1"/>
  <c r="Q403" i="3" s="1"/>
  <c r="L404" i="3" l="1"/>
  <c r="J404" i="3"/>
  <c r="R404" i="3"/>
  <c r="S403" i="3"/>
  <c r="D404" i="3"/>
  <c r="M404" i="3" l="1"/>
  <c r="U403" i="3"/>
  <c r="V403" i="3"/>
  <c r="E404" i="3" l="1"/>
  <c r="I404" i="3" s="1"/>
  <c r="W403" i="3"/>
  <c r="AA403" i="3" l="1"/>
  <c r="AB403" i="3"/>
  <c r="Z403" i="3"/>
  <c r="Y403" i="3"/>
  <c r="N404" i="3"/>
  <c r="O404" i="3" s="1"/>
  <c r="P404" i="3" s="1"/>
  <c r="Q404" i="3" s="1"/>
  <c r="T404" i="3"/>
  <c r="S404" i="3" l="1"/>
  <c r="L405" i="3"/>
  <c r="R405" i="3"/>
  <c r="J405" i="3"/>
  <c r="M405" i="3" s="1"/>
  <c r="D405" i="3"/>
  <c r="U404" i="3" l="1"/>
  <c r="V404" i="3"/>
  <c r="E405" i="3" l="1"/>
  <c r="I405" i="3" s="1"/>
  <c r="W404" i="3"/>
  <c r="Z404" i="3" l="1"/>
  <c r="AB404" i="3"/>
  <c r="AA404" i="3"/>
  <c r="Y404" i="3"/>
  <c r="T405" i="3"/>
  <c r="N405" i="3"/>
  <c r="O405" i="3" s="1"/>
  <c r="P405" i="3" s="1"/>
  <c r="Q405" i="3" s="1"/>
  <c r="S405" i="3" l="1"/>
  <c r="J406" i="3"/>
  <c r="R406" i="3"/>
  <c r="D406" i="3"/>
  <c r="L406" i="3"/>
  <c r="M406" i="3" l="1"/>
  <c r="U405" i="3"/>
  <c r="V405" i="3"/>
  <c r="E406" i="3" l="1"/>
  <c r="I406" i="3" s="1"/>
  <c r="W405" i="3"/>
  <c r="AA405" i="3" l="1"/>
  <c r="Y405" i="3"/>
  <c r="AB405" i="3"/>
  <c r="Z405" i="3"/>
  <c r="T406" i="3"/>
  <c r="N406" i="3"/>
  <c r="O406" i="3" s="1"/>
  <c r="P406" i="3" s="1"/>
  <c r="Q406" i="3" s="1"/>
  <c r="S406" i="3" l="1"/>
  <c r="D407" i="3"/>
  <c r="C408" i="3" s="1"/>
  <c r="C409" i="3" s="1"/>
  <c r="C410" i="3" s="1"/>
  <c r="C411" i="3" s="1"/>
  <c r="L407" i="3"/>
  <c r="J407" i="3"/>
  <c r="R407" i="3"/>
  <c r="M407" i="3" l="1"/>
  <c r="U406" i="3"/>
  <c r="V406" i="3"/>
  <c r="W406" i="3" l="1"/>
  <c r="AB406" i="3" s="1"/>
  <c r="E407" i="3"/>
  <c r="I407" i="3" s="1"/>
  <c r="AA406" i="3"/>
  <c r="Z406" i="3"/>
  <c r="Y406" i="3"/>
  <c r="N407" i="3" l="1"/>
  <c r="O407" i="3" s="1"/>
  <c r="P407" i="3" s="1"/>
  <c r="Q407" i="3" s="1"/>
  <c r="T407" i="3"/>
  <c r="S407" i="3" l="1"/>
  <c r="J408" i="3"/>
  <c r="R408" i="3"/>
  <c r="D408" i="3"/>
  <c r="L408" i="3"/>
  <c r="M408" i="3" l="1"/>
  <c r="U407" i="3"/>
  <c r="V407" i="3"/>
  <c r="E408" i="3" l="1"/>
  <c r="I408" i="3" s="1"/>
  <c r="T408" i="3" s="1"/>
  <c r="W407" i="3"/>
  <c r="N408" i="3" l="1"/>
  <c r="O408" i="3" s="1"/>
  <c r="P408" i="3" s="1"/>
  <c r="Q408" i="3" s="1"/>
  <c r="Y407" i="3"/>
  <c r="AA407" i="3"/>
  <c r="Z407" i="3"/>
  <c r="AB407" i="3"/>
  <c r="L409" i="3"/>
  <c r="J409" i="3"/>
  <c r="S408" i="3"/>
  <c r="R409" i="3"/>
  <c r="D409" i="3"/>
  <c r="M409" i="3" l="1"/>
  <c r="U408" i="3"/>
  <c r="V408" i="3"/>
  <c r="E409" i="3" l="1"/>
  <c r="I409" i="3" s="1"/>
  <c r="W408" i="3"/>
  <c r="AB408" i="3" l="1"/>
  <c r="AA408" i="3"/>
  <c r="Z408" i="3"/>
  <c r="Y408" i="3"/>
  <c r="N409" i="3"/>
  <c r="O409" i="3" s="1"/>
  <c r="P409" i="3" s="1"/>
  <c r="Q409" i="3" s="1"/>
  <c r="T409" i="3"/>
  <c r="L410" i="3" l="1"/>
  <c r="J410" i="3"/>
  <c r="S409" i="3"/>
  <c r="D410" i="3"/>
  <c r="R410" i="3"/>
  <c r="M410" i="3" l="1"/>
  <c r="U409" i="3"/>
  <c r="V409" i="3"/>
  <c r="E410" i="3" l="1"/>
  <c r="I410" i="3" s="1"/>
  <c r="W409" i="3"/>
  <c r="AB409" i="3" l="1"/>
  <c r="Z409" i="3"/>
  <c r="AA409" i="3"/>
  <c r="Y409" i="3"/>
  <c r="N410" i="3"/>
  <c r="O410" i="3" s="1"/>
  <c r="P410" i="3" s="1"/>
  <c r="Q410" i="3" s="1"/>
  <c r="T410" i="3"/>
  <c r="L411" i="3" l="1"/>
  <c r="S410" i="3"/>
  <c r="J411" i="3"/>
  <c r="R411" i="3"/>
  <c r="D411" i="3"/>
  <c r="C412" i="3" s="1"/>
  <c r="C413" i="3" s="1"/>
  <c r="C414" i="3" s="1"/>
  <c r="C415" i="3" s="1"/>
  <c r="M411" i="3" l="1"/>
  <c r="U410" i="3"/>
  <c r="V410" i="3"/>
  <c r="E411" i="3" l="1"/>
  <c r="I411" i="3" s="1"/>
  <c r="W410" i="3"/>
  <c r="Y410" i="3" l="1"/>
  <c r="AA410" i="3"/>
  <c r="Z410" i="3"/>
  <c r="AB410" i="3"/>
  <c r="T411" i="3"/>
  <c r="N411" i="3"/>
  <c r="O411" i="3" s="1"/>
  <c r="P411" i="3" s="1"/>
  <c r="Q411" i="3" s="1"/>
  <c r="L412" i="3" l="1"/>
  <c r="S411" i="3"/>
  <c r="D412" i="3"/>
  <c r="J412" i="3"/>
  <c r="M412" i="3" s="1"/>
  <c r="R412" i="3"/>
  <c r="U411" i="3" l="1"/>
  <c r="V411" i="3"/>
  <c r="E412" i="3" l="1"/>
  <c r="I412" i="3" s="1"/>
  <c r="W411" i="3"/>
  <c r="Y411" i="3" l="1"/>
  <c r="AB411" i="3"/>
  <c r="AA411" i="3"/>
  <c r="Z411" i="3"/>
  <c r="T412" i="3"/>
  <c r="N412" i="3"/>
  <c r="O412" i="3" s="1"/>
  <c r="P412" i="3" s="1"/>
  <c r="Q412" i="3" s="1"/>
  <c r="D413" i="3" l="1"/>
  <c r="L413" i="3"/>
  <c r="J413" i="3"/>
  <c r="R413" i="3"/>
  <c r="S412" i="3"/>
  <c r="M413" i="3" l="1"/>
  <c r="U412" i="3"/>
  <c r="V412" i="3"/>
  <c r="E413" i="3" l="1"/>
  <c r="I413" i="3" s="1"/>
  <c r="W412" i="3"/>
  <c r="T413" i="3" l="1"/>
  <c r="N413" i="3"/>
  <c r="O413" i="3" s="1"/>
  <c r="P413" i="3" s="1"/>
  <c r="Q413" i="3" s="1"/>
  <c r="Y412" i="3"/>
  <c r="AA412" i="3"/>
  <c r="Z412" i="3"/>
  <c r="AB412" i="3"/>
  <c r="D414" i="3" l="1"/>
  <c r="J414" i="3"/>
  <c r="L414" i="3"/>
  <c r="S413" i="3"/>
  <c r="R414" i="3"/>
  <c r="U413" i="3" l="1"/>
  <c r="V413" i="3"/>
  <c r="M414" i="3"/>
  <c r="E414" i="3" l="1"/>
  <c r="I414" i="3" s="1"/>
  <c r="W413" i="3"/>
  <c r="Y413" i="3" l="1"/>
  <c r="AB413" i="3"/>
  <c r="AA413" i="3"/>
  <c r="Z413" i="3"/>
  <c r="T414" i="3"/>
  <c r="N414" i="3"/>
  <c r="O414" i="3" s="1"/>
  <c r="P414" i="3" s="1"/>
  <c r="Q414" i="3" s="1"/>
  <c r="S414" i="3" l="1"/>
  <c r="D415" i="3"/>
  <c r="C416" i="3" s="1"/>
  <c r="C417" i="3" s="1"/>
  <c r="C418" i="3" s="1"/>
  <c r="C419" i="3" s="1"/>
  <c r="R415" i="3"/>
  <c r="L415" i="3"/>
  <c r="J415" i="3"/>
  <c r="M415" i="3" l="1"/>
  <c r="U414" i="3"/>
  <c r="V414" i="3"/>
  <c r="E415" i="3" l="1"/>
  <c r="I415" i="3" s="1"/>
  <c r="W414" i="3"/>
  <c r="Y414" i="3" l="1"/>
  <c r="AA414" i="3"/>
  <c r="AB414" i="3"/>
  <c r="Z414" i="3"/>
  <c r="T415" i="3"/>
  <c r="N415" i="3"/>
  <c r="O415" i="3" s="1"/>
  <c r="P415" i="3" s="1"/>
  <c r="Q415" i="3" s="1"/>
  <c r="S415" i="3" l="1"/>
  <c r="L416" i="3"/>
  <c r="D416" i="3"/>
  <c r="R416" i="3"/>
  <c r="J416" i="3"/>
  <c r="M416" i="3" s="1"/>
  <c r="U415" i="3" l="1"/>
  <c r="V415" i="3"/>
  <c r="E416" i="3" l="1"/>
  <c r="I416" i="3" s="1"/>
  <c r="W415" i="3"/>
  <c r="Z415" i="3" l="1"/>
  <c r="AB415" i="3"/>
  <c r="Y415" i="3"/>
  <c r="AA415" i="3"/>
  <c r="N416" i="3"/>
  <c r="O416" i="3" s="1"/>
  <c r="P416" i="3" s="1"/>
  <c r="Q416" i="3" s="1"/>
  <c r="T416" i="3"/>
  <c r="D417" i="3" l="1"/>
  <c r="L417" i="3"/>
  <c r="R417" i="3"/>
  <c r="S416" i="3"/>
  <c r="J417" i="3"/>
  <c r="M417" i="3" s="1"/>
  <c r="U416" i="3" l="1"/>
  <c r="V416" i="3"/>
  <c r="E417" i="3" l="1"/>
  <c r="I417" i="3" s="1"/>
  <c r="W416" i="3"/>
  <c r="Z416" i="3" l="1"/>
  <c r="Y416" i="3"/>
  <c r="AB416" i="3"/>
  <c r="AA416" i="3"/>
  <c r="T417" i="3"/>
  <c r="N417" i="3"/>
  <c r="O417" i="3" s="1"/>
  <c r="P417" i="3" s="1"/>
  <c r="Q417" i="3" s="1"/>
  <c r="L418" i="3" l="1"/>
  <c r="D418" i="3"/>
  <c r="R418" i="3"/>
  <c r="S417" i="3"/>
  <c r="J418" i="3"/>
  <c r="M418" i="3" l="1"/>
  <c r="U417" i="3"/>
  <c r="V417" i="3"/>
  <c r="E418" i="3" l="1"/>
  <c r="I418" i="3" s="1"/>
  <c r="W417" i="3"/>
  <c r="Y417" i="3" l="1"/>
  <c r="AA417" i="3"/>
  <c r="AB417" i="3"/>
  <c r="Z417" i="3"/>
  <c r="N418" i="3"/>
  <c r="O418" i="3" s="1"/>
  <c r="P418" i="3" s="1"/>
  <c r="Q418" i="3" s="1"/>
  <c r="T418" i="3"/>
  <c r="L419" i="3" l="1"/>
  <c r="J419" i="3"/>
  <c r="M419" i="3" s="1"/>
  <c r="S418" i="3"/>
  <c r="R419" i="3"/>
  <c r="D419" i="3"/>
  <c r="C420" i="3" s="1"/>
  <c r="C421" i="3" s="1"/>
  <c r="C422" i="3" s="1"/>
  <c r="C423" i="3" s="1"/>
  <c r="U418" i="3" l="1"/>
  <c r="V418" i="3"/>
  <c r="E419" i="3" l="1"/>
  <c r="I419" i="3" s="1"/>
  <c r="W418" i="3"/>
  <c r="Y418" i="3" l="1"/>
  <c r="AB418" i="3"/>
  <c r="Z418" i="3"/>
  <c r="AA418" i="3"/>
  <c r="N419" i="3"/>
  <c r="O419" i="3" s="1"/>
  <c r="P419" i="3" s="1"/>
  <c r="Q419" i="3" s="1"/>
  <c r="T419" i="3"/>
  <c r="S419" i="3" l="1"/>
  <c r="L420" i="3"/>
  <c r="J420" i="3"/>
  <c r="R420" i="3"/>
  <c r="D420" i="3"/>
  <c r="M420" i="3" l="1"/>
  <c r="U419" i="3"/>
  <c r="V419" i="3"/>
  <c r="E420" i="3" l="1"/>
  <c r="I420" i="3" s="1"/>
  <c r="W419" i="3"/>
  <c r="Y419" i="3" l="1"/>
  <c r="AB419" i="3"/>
  <c r="AA419" i="3"/>
  <c r="Z419" i="3"/>
  <c r="N420" i="3"/>
  <c r="O420" i="3" s="1"/>
  <c r="P420" i="3" s="1"/>
  <c r="Q420" i="3" s="1"/>
  <c r="T420" i="3"/>
  <c r="S420" i="3" l="1"/>
  <c r="L421" i="3"/>
  <c r="J421" i="3"/>
  <c r="M421" i="3" s="1"/>
  <c r="D421" i="3"/>
  <c r="R421" i="3"/>
  <c r="U420" i="3" l="1"/>
  <c r="V420" i="3"/>
  <c r="E421" i="3" l="1"/>
  <c r="I421" i="3" s="1"/>
  <c r="W420" i="3"/>
  <c r="Z420" i="3" l="1"/>
  <c r="Y420" i="3"/>
  <c r="AB420" i="3"/>
  <c r="AA420" i="3"/>
  <c r="N421" i="3"/>
  <c r="O421" i="3" s="1"/>
  <c r="P421" i="3" s="1"/>
  <c r="Q421" i="3" s="1"/>
  <c r="T421" i="3"/>
  <c r="S421" i="3" l="1"/>
  <c r="D422" i="3"/>
  <c r="L422" i="3"/>
  <c r="J422" i="3"/>
  <c r="M422" i="3" s="1"/>
  <c r="R422" i="3"/>
  <c r="U421" i="3" l="1"/>
  <c r="V421" i="3"/>
  <c r="E422" i="3" l="1"/>
  <c r="I422" i="3" s="1"/>
  <c r="W421" i="3"/>
  <c r="Z421" i="3" l="1"/>
  <c r="AB421" i="3"/>
  <c r="AA421" i="3"/>
  <c r="Y421" i="3"/>
  <c r="T422" i="3"/>
  <c r="N422" i="3"/>
  <c r="O422" i="3" s="1"/>
  <c r="P422" i="3" s="1"/>
  <c r="Q422" i="3" s="1"/>
  <c r="L423" i="3" l="1"/>
  <c r="R423" i="3"/>
  <c r="S422" i="3"/>
  <c r="J423" i="3"/>
  <c r="M423" i="3" s="1"/>
  <c r="D423" i="3"/>
  <c r="C424" i="3" s="1"/>
  <c r="C425" i="3" s="1"/>
  <c r="C426" i="3" s="1"/>
  <c r="C427" i="3" s="1"/>
  <c r="U422" i="3" l="1"/>
  <c r="V422" i="3"/>
  <c r="E423" i="3" l="1"/>
  <c r="I423" i="3" s="1"/>
  <c r="W422" i="3"/>
  <c r="AB422" i="3" l="1"/>
  <c r="Y422" i="3"/>
  <c r="Z422" i="3"/>
  <c r="AA422" i="3"/>
  <c r="T423" i="3"/>
  <c r="N423" i="3"/>
  <c r="O423" i="3" s="1"/>
  <c r="P423" i="3" s="1"/>
  <c r="Q423" i="3" s="1"/>
  <c r="S423" i="3" l="1"/>
  <c r="D424" i="3"/>
  <c r="L424" i="3"/>
  <c r="J424" i="3"/>
  <c r="M424" i="3" s="1"/>
  <c r="R424" i="3"/>
  <c r="U423" i="3" l="1"/>
  <c r="V423" i="3"/>
  <c r="E424" i="3" l="1"/>
  <c r="I424" i="3" s="1"/>
  <c r="W423" i="3"/>
  <c r="Y423" i="3" l="1"/>
  <c r="AA423" i="3"/>
  <c r="Z423" i="3"/>
  <c r="AB423" i="3"/>
  <c r="N424" i="3"/>
  <c r="O424" i="3" s="1"/>
  <c r="P424" i="3" s="1"/>
  <c r="Q424" i="3" s="1"/>
  <c r="T424" i="3"/>
  <c r="S424" i="3" l="1"/>
  <c r="L425" i="3"/>
  <c r="J425" i="3"/>
  <c r="D425" i="3"/>
  <c r="R425" i="3"/>
  <c r="M425" i="3" l="1"/>
  <c r="U424" i="3"/>
  <c r="V424" i="3"/>
  <c r="E425" i="3" l="1"/>
  <c r="I425" i="3" s="1"/>
  <c r="W424" i="3"/>
  <c r="Z424" i="3" l="1"/>
  <c r="AA424" i="3"/>
  <c r="Y424" i="3"/>
  <c r="AB424" i="3"/>
  <c r="T425" i="3"/>
  <c r="N425" i="3"/>
  <c r="O425" i="3" s="1"/>
  <c r="P425" i="3" s="1"/>
  <c r="Q425" i="3" s="1"/>
  <c r="L426" i="3" l="1"/>
  <c r="D426" i="3"/>
  <c r="S425" i="3"/>
  <c r="R426" i="3"/>
  <c r="J426" i="3"/>
  <c r="M426" i="3" s="1"/>
  <c r="U425" i="3" l="1"/>
  <c r="V425" i="3"/>
  <c r="E426" i="3" l="1"/>
  <c r="I426" i="3" s="1"/>
  <c r="W425" i="3"/>
  <c r="Y425" i="3" l="1"/>
  <c r="AB425" i="3"/>
  <c r="AA425" i="3"/>
  <c r="Z425" i="3"/>
  <c r="N426" i="3"/>
  <c r="O426" i="3" s="1"/>
  <c r="P426" i="3" s="1"/>
  <c r="Q426" i="3" s="1"/>
  <c r="T426" i="3"/>
  <c r="D427" i="3" l="1"/>
  <c r="C428" i="3" s="1"/>
  <c r="C429" i="3" s="1"/>
  <c r="C430" i="3" s="1"/>
  <c r="C431" i="3" s="1"/>
  <c r="L427" i="3"/>
  <c r="J427" i="3"/>
  <c r="S426" i="3"/>
  <c r="R427" i="3"/>
  <c r="M427" i="3" l="1"/>
  <c r="U426" i="3"/>
  <c r="V426" i="3"/>
  <c r="E427" i="3" l="1"/>
  <c r="I427" i="3" s="1"/>
  <c r="W426" i="3"/>
  <c r="Z426" i="3" l="1"/>
  <c r="AA426" i="3"/>
  <c r="AB426" i="3"/>
  <c r="Y426" i="3"/>
  <c r="T427" i="3"/>
  <c r="N427" i="3"/>
  <c r="O427" i="3" s="1"/>
  <c r="P427" i="3" s="1"/>
  <c r="Q427" i="3" s="1"/>
  <c r="D428" i="3" l="1"/>
  <c r="J428" i="3"/>
  <c r="L428" i="3"/>
  <c r="S427" i="3"/>
  <c r="R428" i="3"/>
  <c r="U427" i="3" l="1"/>
  <c r="V427" i="3"/>
  <c r="M428" i="3"/>
  <c r="E428" i="3" l="1"/>
  <c r="I428" i="3" s="1"/>
  <c r="W427" i="3"/>
  <c r="Y427" i="3" l="1"/>
  <c r="AB427" i="3"/>
  <c r="Z427" i="3"/>
  <c r="AA427" i="3"/>
  <c r="T428" i="3"/>
  <c r="N428" i="3"/>
  <c r="O428" i="3" s="1"/>
  <c r="P428" i="3" s="1"/>
  <c r="Q428" i="3" s="1"/>
  <c r="R429" i="3" l="1"/>
  <c r="L429" i="3"/>
  <c r="J429" i="3"/>
  <c r="D429" i="3"/>
  <c r="S428" i="3"/>
  <c r="M429" i="3" l="1"/>
  <c r="U428" i="3"/>
  <c r="V428" i="3"/>
  <c r="E429" i="3" l="1"/>
  <c r="I429" i="3" s="1"/>
  <c r="W428" i="3"/>
  <c r="AA428" i="3" l="1"/>
  <c r="Z428" i="3"/>
  <c r="AB428" i="3"/>
  <c r="Y428" i="3"/>
  <c r="N429" i="3"/>
  <c r="O429" i="3" s="1"/>
  <c r="P429" i="3" s="1"/>
  <c r="Q429" i="3" s="1"/>
  <c r="T429" i="3"/>
  <c r="J430" i="3" l="1"/>
  <c r="S429" i="3"/>
  <c r="L430" i="3"/>
  <c r="R430" i="3"/>
  <c r="D430" i="3"/>
  <c r="U429" i="3" l="1"/>
  <c r="V429" i="3"/>
  <c r="M430" i="3"/>
  <c r="E430" i="3" l="1"/>
  <c r="I430" i="3" s="1"/>
  <c r="W429" i="3"/>
  <c r="Z429" i="3" l="1"/>
  <c r="AA429" i="3"/>
  <c r="Y429" i="3"/>
  <c r="AB429" i="3"/>
  <c r="T430" i="3"/>
  <c r="N430" i="3"/>
  <c r="O430" i="3" s="1"/>
  <c r="P430" i="3" s="1"/>
  <c r="Q430" i="3" s="1"/>
  <c r="D431" i="3" l="1"/>
  <c r="C432" i="3" s="1"/>
  <c r="C433" i="3" s="1"/>
  <c r="C434" i="3" s="1"/>
  <c r="C435" i="3" s="1"/>
  <c r="R431" i="3"/>
  <c r="J431" i="3"/>
  <c r="L431" i="3"/>
  <c r="S430" i="3"/>
  <c r="U430" i="3" l="1"/>
  <c r="V430" i="3"/>
  <c r="M431" i="3"/>
  <c r="E431" i="3" l="1"/>
  <c r="I431" i="3" s="1"/>
  <c r="W430" i="3"/>
  <c r="AA430" i="3" l="1"/>
  <c r="AB430" i="3"/>
  <c r="Y430" i="3"/>
  <c r="Z430" i="3"/>
  <c r="N431" i="3"/>
  <c r="O431" i="3" s="1"/>
  <c r="P431" i="3" s="1"/>
  <c r="Q431" i="3" s="1"/>
  <c r="T431" i="3"/>
  <c r="S431" i="3" l="1"/>
  <c r="L432" i="3"/>
  <c r="R432" i="3"/>
  <c r="D432" i="3"/>
  <c r="J432" i="3"/>
  <c r="M432" i="3" s="1"/>
  <c r="U431" i="3" l="1"/>
  <c r="V431" i="3"/>
  <c r="E432" i="3" l="1"/>
  <c r="I432" i="3" s="1"/>
  <c r="W431" i="3"/>
  <c r="Y431" i="3" l="1"/>
  <c r="AA431" i="3"/>
  <c r="Z431" i="3"/>
  <c r="AB431" i="3"/>
  <c r="T432" i="3"/>
  <c r="N432" i="3"/>
  <c r="O432" i="3" s="1"/>
  <c r="P432" i="3" s="1"/>
  <c r="Q432" i="3" s="1"/>
  <c r="S432" i="3" l="1"/>
  <c r="R433" i="3"/>
  <c r="L433" i="3"/>
  <c r="J433" i="3"/>
  <c r="M433" i="3" s="1"/>
  <c r="D433" i="3"/>
  <c r="U432" i="3" l="1"/>
  <c r="V432" i="3"/>
  <c r="E433" i="3" l="1"/>
  <c r="I433" i="3" s="1"/>
  <c r="W432" i="3"/>
  <c r="AB432" i="3" l="1"/>
  <c r="Z432" i="3"/>
  <c r="AA432" i="3"/>
  <c r="Y432" i="3"/>
  <c r="N433" i="3"/>
  <c r="O433" i="3" s="1"/>
  <c r="P433" i="3" s="1"/>
  <c r="Q433" i="3" s="1"/>
  <c r="T433" i="3"/>
  <c r="L434" i="3" l="1"/>
  <c r="J434" i="3"/>
  <c r="R434" i="3"/>
  <c r="D434" i="3"/>
  <c r="S433" i="3"/>
  <c r="M434" i="3" l="1"/>
  <c r="U433" i="3"/>
  <c r="V433" i="3"/>
  <c r="E434" i="3" l="1"/>
  <c r="I434" i="3" s="1"/>
  <c r="W433" i="3"/>
  <c r="AA433" i="3" l="1"/>
  <c r="Z433" i="3"/>
  <c r="AB433" i="3"/>
  <c r="Y433" i="3"/>
  <c r="N434" i="3"/>
  <c r="O434" i="3" s="1"/>
  <c r="P434" i="3" s="1"/>
  <c r="Q434" i="3" s="1"/>
  <c r="T434" i="3"/>
  <c r="S434" i="3" l="1"/>
  <c r="L435" i="3"/>
  <c r="J435" i="3"/>
  <c r="R435" i="3"/>
  <c r="D435" i="3"/>
  <c r="C436" i="3" s="1"/>
  <c r="C437" i="3" s="1"/>
  <c r="C438" i="3" s="1"/>
  <c r="C439" i="3" s="1"/>
  <c r="M435" i="3" l="1"/>
  <c r="U434" i="3"/>
  <c r="V434" i="3"/>
  <c r="E435" i="3" l="1"/>
  <c r="I435" i="3" s="1"/>
  <c r="T435" i="3" s="1"/>
  <c r="W434" i="3"/>
  <c r="N435" i="3" l="1"/>
  <c r="O435" i="3" s="1"/>
  <c r="P435" i="3" s="1"/>
  <c r="Q435" i="3" s="1"/>
  <c r="AB434" i="3"/>
  <c r="Y434" i="3"/>
  <c r="Z434" i="3"/>
  <c r="AA434" i="3"/>
  <c r="D436" i="3"/>
  <c r="S435" i="3"/>
  <c r="L436" i="3"/>
  <c r="J436" i="3"/>
  <c r="R436" i="3"/>
  <c r="M436" i="3" l="1"/>
  <c r="U435" i="3"/>
  <c r="V435" i="3"/>
  <c r="E436" i="3" l="1"/>
  <c r="I436" i="3" s="1"/>
  <c r="W435" i="3"/>
  <c r="Z435" i="3" l="1"/>
  <c r="Y435" i="3"/>
  <c r="AB435" i="3"/>
  <c r="AA435" i="3"/>
  <c r="T436" i="3"/>
  <c r="N436" i="3"/>
  <c r="O436" i="3" s="1"/>
  <c r="P436" i="3" s="1"/>
  <c r="Q436" i="3" s="1"/>
  <c r="J437" i="3" l="1"/>
  <c r="S436" i="3"/>
  <c r="L437" i="3"/>
  <c r="D437" i="3"/>
  <c r="R437" i="3"/>
  <c r="M437" i="3" l="1"/>
  <c r="U436" i="3"/>
  <c r="V436" i="3"/>
  <c r="E437" i="3" l="1"/>
  <c r="I437" i="3" s="1"/>
  <c r="W436" i="3"/>
  <c r="AA436" i="3" l="1"/>
  <c r="Z436" i="3"/>
  <c r="AB436" i="3"/>
  <c r="Y436" i="3"/>
  <c r="N437" i="3"/>
  <c r="O437" i="3" s="1"/>
  <c r="P437" i="3" s="1"/>
  <c r="Q437" i="3" s="1"/>
  <c r="T437" i="3"/>
  <c r="L438" i="3" l="1"/>
  <c r="S437" i="3"/>
  <c r="R438" i="3"/>
  <c r="D438" i="3"/>
  <c r="J438" i="3"/>
  <c r="M438" i="3" s="1"/>
  <c r="U437" i="3" l="1"/>
  <c r="V437" i="3"/>
  <c r="E438" i="3" l="1"/>
  <c r="I438" i="3" s="1"/>
  <c r="W437" i="3"/>
  <c r="AA437" i="3" l="1"/>
  <c r="Y437" i="3"/>
  <c r="AB437" i="3"/>
  <c r="Z437" i="3"/>
  <c r="N438" i="3"/>
  <c r="O438" i="3" s="1"/>
  <c r="P438" i="3" s="1"/>
  <c r="Q438" i="3" s="1"/>
  <c r="T438" i="3"/>
  <c r="L439" i="3" l="1"/>
  <c r="J439" i="3"/>
  <c r="D439" i="3"/>
  <c r="C440" i="3" s="1"/>
  <c r="C441" i="3" s="1"/>
  <c r="C442" i="3" s="1"/>
  <c r="C443" i="3" s="1"/>
  <c r="S438" i="3"/>
  <c r="R439" i="3"/>
  <c r="M439" i="3" l="1"/>
  <c r="U438" i="3"/>
  <c r="V438" i="3"/>
  <c r="E439" i="3" l="1"/>
  <c r="I439" i="3" s="1"/>
  <c r="W438" i="3"/>
  <c r="AA438" i="3" l="1"/>
  <c r="Z438" i="3"/>
  <c r="AB438" i="3"/>
  <c r="Y438" i="3"/>
  <c r="N439" i="3"/>
  <c r="O439" i="3" s="1"/>
  <c r="P439" i="3" s="1"/>
  <c r="Q439" i="3" s="1"/>
  <c r="T439" i="3"/>
  <c r="S439" i="3" l="1"/>
  <c r="L440" i="3"/>
  <c r="D440" i="3"/>
  <c r="R440" i="3"/>
  <c r="J440" i="3"/>
  <c r="M440" i="3" s="1"/>
  <c r="U439" i="3" l="1"/>
  <c r="V439" i="3"/>
  <c r="E440" i="3" l="1"/>
  <c r="I440" i="3" s="1"/>
  <c r="W439" i="3"/>
  <c r="Z439" i="3" l="1"/>
  <c r="Y439" i="3"/>
  <c r="AB439" i="3"/>
  <c r="AA439" i="3"/>
  <c r="T440" i="3"/>
  <c r="N440" i="3"/>
  <c r="O440" i="3" s="1"/>
  <c r="P440" i="3" s="1"/>
  <c r="Q440" i="3" s="1"/>
  <c r="D441" i="3" l="1"/>
  <c r="L441" i="3"/>
  <c r="S440" i="3"/>
  <c r="J441" i="3"/>
  <c r="M441" i="3" s="1"/>
  <c r="R441" i="3"/>
  <c r="U440" i="3" l="1"/>
  <c r="V440" i="3"/>
  <c r="E441" i="3" l="1"/>
  <c r="I441" i="3" s="1"/>
  <c r="W440" i="3"/>
  <c r="AB440" i="3" l="1"/>
  <c r="Y440" i="3"/>
  <c r="Z440" i="3"/>
  <c r="AA440" i="3"/>
  <c r="T441" i="3"/>
  <c r="N441" i="3"/>
  <c r="O441" i="3" s="1"/>
  <c r="P441" i="3" s="1"/>
  <c r="Q441" i="3" s="1"/>
  <c r="S441" i="3" l="1"/>
  <c r="R442" i="3"/>
  <c r="D442" i="3"/>
  <c r="L442" i="3"/>
  <c r="J442" i="3"/>
  <c r="M442" i="3" l="1"/>
  <c r="U441" i="3"/>
  <c r="V441" i="3"/>
  <c r="E442" i="3" l="1"/>
  <c r="I442" i="3" s="1"/>
  <c r="W441" i="3"/>
  <c r="AB441" i="3" l="1"/>
  <c r="Y441" i="3"/>
  <c r="Z441" i="3"/>
  <c r="AA441" i="3"/>
  <c r="T442" i="3"/>
  <c r="N442" i="3"/>
  <c r="O442" i="3" s="1"/>
  <c r="P442" i="3" s="1"/>
  <c r="Q442" i="3" s="1"/>
  <c r="D443" i="3" l="1"/>
  <c r="C444" i="3" s="1"/>
  <c r="C445" i="3" s="1"/>
  <c r="C446" i="3" s="1"/>
  <c r="C447" i="3" s="1"/>
  <c r="S442" i="3"/>
  <c r="R443" i="3"/>
  <c r="L443" i="3"/>
  <c r="J443" i="3"/>
  <c r="M443" i="3" l="1"/>
  <c r="U442" i="3"/>
  <c r="V442" i="3"/>
  <c r="E443" i="3" l="1"/>
  <c r="I443" i="3" s="1"/>
  <c r="W442" i="3"/>
  <c r="Y442" i="3" l="1"/>
  <c r="AA442" i="3"/>
  <c r="Z442" i="3"/>
  <c r="AB442" i="3"/>
  <c r="N443" i="3"/>
  <c r="O443" i="3" s="1"/>
  <c r="P443" i="3" s="1"/>
  <c r="Q443" i="3" s="1"/>
  <c r="T443" i="3"/>
  <c r="S443" i="3" l="1"/>
  <c r="L444" i="3"/>
  <c r="D444" i="3"/>
  <c r="R444" i="3"/>
  <c r="J444" i="3"/>
  <c r="M444" i="3" s="1"/>
  <c r="U443" i="3" l="1"/>
  <c r="V443" i="3"/>
  <c r="E444" i="3" l="1"/>
  <c r="I444" i="3" s="1"/>
  <c r="W443" i="3"/>
  <c r="AA443" i="3" l="1"/>
  <c r="Z443" i="3"/>
  <c r="AB443" i="3"/>
  <c r="Y443" i="3"/>
  <c r="T444" i="3"/>
  <c r="N444" i="3"/>
  <c r="O444" i="3" s="1"/>
  <c r="P444" i="3" s="1"/>
  <c r="Q444" i="3" s="1"/>
  <c r="L445" i="3" l="1"/>
  <c r="R445" i="3"/>
  <c r="J445" i="3"/>
  <c r="M445" i="3" s="1"/>
  <c r="D445" i="3"/>
  <c r="S444" i="3"/>
  <c r="U444" i="3" l="1"/>
  <c r="V444" i="3"/>
  <c r="E445" i="3" l="1"/>
  <c r="I445" i="3" s="1"/>
  <c r="W444" i="3"/>
  <c r="AA444" i="3" l="1"/>
  <c r="Z444" i="3"/>
  <c r="AB444" i="3"/>
  <c r="Y444" i="3"/>
  <c r="T445" i="3"/>
  <c r="N445" i="3"/>
  <c r="O445" i="3" s="1"/>
  <c r="P445" i="3" s="1"/>
  <c r="Q445" i="3" s="1"/>
  <c r="S445" i="3" l="1"/>
  <c r="D446" i="3"/>
  <c r="L446" i="3"/>
  <c r="R446" i="3"/>
  <c r="J446" i="3"/>
  <c r="M446" i="3" s="1"/>
  <c r="U445" i="3" l="1"/>
  <c r="V445" i="3"/>
  <c r="E446" i="3" l="1"/>
  <c r="I446" i="3" s="1"/>
  <c r="W445" i="3"/>
  <c r="AB445" i="3" l="1"/>
  <c r="Z445" i="3"/>
  <c r="AA445" i="3"/>
  <c r="Y445" i="3"/>
  <c r="T446" i="3"/>
  <c r="N446" i="3"/>
  <c r="O446" i="3" s="1"/>
  <c r="P446" i="3" s="1"/>
  <c r="Q446" i="3" s="1"/>
  <c r="L447" i="3" l="1"/>
  <c r="D447" i="3"/>
  <c r="C448" i="3" s="1"/>
  <c r="C449" i="3" s="1"/>
  <c r="C450" i="3" s="1"/>
  <c r="C451" i="3" s="1"/>
  <c r="S446" i="3"/>
  <c r="J447" i="3"/>
  <c r="M447" i="3" s="1"/>
  <c r="R447" i="3"/>
  <c r="U446" i="3" l="1"/>
  <c r="V446" i="3"/>
  <c r="E447" i="3" l="1"/>
  <c r="I447" i="3" s="1"/>
  <c r="W446" i="3"/>
  <c r="AB446" i="3" l="1"/>
  <c r="Y446" i="3"/>
  <c r="Z446" i="3"/>
  <c r="AA446" i="3"/>
  <c r="T447" i="3"/>
  <c r="N447" i="3"/>
  <c r="O447" i="3" s="1"/>
  <c r="P447" i="3" s="1"/>
  <c r="Q447" i="3" s="1"/>
  <c r="L448" i="3" l="1"/>
  <c r="S447" i="3"/>
  <c r="J448" i="3"/>
  <c r="M448" i="3" s="1"/>
  <c r="D448" i="3"/>
  <c r="R448" i="3"/>
  <c r="U447" i="3" l="1"/>
  <c r="V447" i="3"/>
  <c r="E448" i="3" l="1"/>
  <c r="I448" i="3" s="1"/>
  <c r="W447" i="3"/>
  <c r="AA447" i="3" l="1"/>
  <c r="Y447" i="3"/>
  <c r="Z447" i="3"/>
  <c r="AB447" i="3"/>
  <c r="T448" i="3"/>
  <c r="N448" i="3"/>
  <c r="O448" i="3" s="1"/>
  <c r="P448" i="3" s="1"/>
  <c r="Q448" i="3" s="1"/>
  <c r="L449" i="3" l="1"/>
  <c r="S448" i="3"/>
  <c r="R449" i="3"/>
  <c r="D449" i="3"/>
  <c r="J449" i="3"/>
  <c r="M449" i="3" s="1"/>
  <c r="U448" i="3" l="1"/>
  <c r="V448" i="3"/>
  <c r="E449" i="3" l="1"/>
  <c r="I449" i="3" s="1"/>
  <c r="W448" i="3"/>
  <c r="AB448" i="3" l="1"/>
  <c r="Z448" i="3"/>
  <c r="Y448" i="3"/>
  <c r="AA448" i="3"/>
  <c r="T449" i="3"/>
  <c r="N449" i="3"/>
  <c r="O449" i="3" s="1"/>
  <c r="P449" i="3" s="1"/>
  <c r="Q449" i="3" s="1"/>
  <c r="D450" i="3" l="1"/>
  <c r="L450" i="3"/>
  <c r="S449" i="3"/>
  <c r="R450" i="3"/>
  <c r="J450" i="3"/>
  <c r="M450" i="3" s="1"/>
  <c r="U449" i="3" l="1"/>
  <c r="V449" i="3"/>
  <c r="E450" i="3" l="1"/>
  <c r="I450" i="3" s="1"/>
  <c r="W449" i="3"/>
  <c r="Y449" i="3" l="1"/>
  <c r="Z449" i="3"/>
  <c r="AB449" i="3"/>
  <c r="AA449" i="3"/>
  <c r="N450" i="3"/>
  <c r="O450" i="3" s="1"/>
  <c r="P450" i="3" s="1"/>
  <c r="Q450" i="3" s="1"/>
  <c r="T450" i="3"/>
  <c r="D451" i="3" l="1"/>
  <c r="C452" i="3" s="1"/>
  <c r="C453" i="3" s="1"/>
  <c r="C454" i="3" s="1"/>
  <c r="C455" i="3" s="1"/>
  <c r="J451" i="3"/>
  <c r="R451" i="3"/>
  <c r="L451" i="3"/>
  <c r="S450" i="3"/>
  <c r="M451" i="3" l="1"/>
  <c r="U450" i="3"/>
  <c r="V450" i="3"/>
  <c r="E451" i="3" l="1"/>
  <c r="I451" i="3" s="1"/>
  <c r="W450" i="3"/>
  <c r="AB450" i="3" l="1"/>
  <c r="AA450" i="3"/>
  <c r="Z450" i="3"/>
  <c r="Y450" i="3"/>
  <c r="N451" i="3"/>
  <c r="O451" i="3" s="1"/>
  <c r="P451" i="3" s="1"/>
  <c r="Q451" i="3" s="1"/>
  <c r="T451" i="3"/>
  <c r="L452" i="3" l="1"/>
  <c r="S451" i="3"/>
  <c r="J452" i="3"/>
  <c r="D452" i="3"/>
  <c r="R452" i="3"/>
  <c r="M452" i="3" l="1"/>
  <c r="U451" i="3"/>
  <c r="V451" i="3"/>
  <c r="E452" i="3" l="1"/>
  <c r="I452" i="3" s="1"/>
  <c r="W451" i="3"/>
  <c r="Y451" i="3" l="1"/>
  <c r="AA451" i="3"/>
  <c r="Z451" i="3"/>
  <c r="AB451" i="3"/>
  <c r="N452" i="3"/>
  <c r="O452" i="3" s="1"/>
  <c r="P452" i="3" s="1"/>
  <c r="Q452" i="3" s="1"/>
  <c r="T452" i="3"/>
  <c r="L453" i="3" l="1"/>
  <c r="R453" i="3"/>
  <c r="D453" i="3"/>
  <c r="S452" i="3"/>
  <c r="J453" i="3"/>
  <c r="M453" i="3" s="1"/>
  <c r="U452" i="3" l="1"/>
  <c r="V452" i="3"/>
  <c r="E453" i="3" l="1"/>
  <c r="I453" i="3" s="1"/>
  <c r="W452" i="3"/>
  <c r="AB452" i="3" l="1"/>
  <c r="AA452" i="3"/>
  <c r="Z452" i="3"/>
  <c r="Y452" i="3"/>
  <c r="T453" i="3"/>
  <c r="N453" i="3"/>
  <c r="O453" i="3" s="1"/>
  <c r="P453" i="3" s="1"/>
  <c r="Q453" i="3" s="1"/>
  <c r="D454" i="3" l="1"/>
  <c r="S453" i="3"/>
  <c r="R454" i="3"/>
  <c r="J454" i="3"/>
  <c r="L454" i="3"/>
  <c r="M454" i="3" l="1"/>
  <c r="U453" i="3"/>
  <c r="V453" i="3"/>
  <c r="E454" i="3" l="1"/>
  <c r="I454" i="3" s="1"/>
  <c r="T454" i="3" s="1"/>
  <c r="W453" i="3"/>
  <c r="N454" i="3" l="1"/>
  <c r="O454" i="3" s="1"/>
  <c r="P454" i="3" s="1"/>
  <c r="Q454" i="3" s="1"/>
  <c r="AA453" i="3"/>
  <c r="AB453" i="3"/>
  <c r="Z453" i="3"/>
  <c r="Y453" i="3"/>
  <c r="L455" i="3"/>
  <c r="J455" i="3"/>
  <c r="S454" i="3"/>
  <c r="D455" i="3"/>
  <c r="C456" i="3" s="1"/>
  <c r="C457" i="3" s="1"/>
  <c r="C458" i="3" s="1"/>
  <c r="C459" i="3" s="1"/>
  <c r="R455" i="3"/>
  <c r="M455" i="3" l="1"/>
  <c r="U454" i="3"/>
  <c r="V454" i="3"/>
  <c r="E455" i="3" l="1"/>
  <c r="I455" i="3" s="1"/>
  <c r="W454" i="3"/>
  <c r="Y454" i="3" l="1"/>
  <c r="Z454" i="3"/>
  <c r="AA454" i="3"/>
  <c r="AB454" i="3"/>
  <c r="N455" i="3"/>
  <c r="O455" i="3" s="1"/>
  <c r="P455" i="3" s="1"/>
  <c r="Q455" i="3" s="1"/>
  <c r="T455" i="3"/>
  <c r="D456" i="3" l="1"/>
  <c r="J456" i="3"/>
  <c r="R456" i="3"/>
  <c r="S455" i="3"/>
  <c r="L456" i="3"/>
  <c r="U455" i="3" l="1"/>
  <c r="V455" i="3"/>
  <c r="M456" i="3"/>
  <c r="E456" i="3" l="1"/>
  <c r="I456" i="3" s="1"/>
  <c r="W455" i="3"/>
  <c r="AB455" i="3" l="1"/>
  <c r="Y455" i="3"/>
  <c r="AA455" i="3"/>
  <c r="Z455" i="3"/>
  <c r="T456" i="3"/>
  <c r="N456" i="3"/>
  <c r="O456" i="3" s="1"/>
  <c r="P456" i="3" s="1"/>
  <c r="Q456" i="3" s="1"/>
  <c r="S456" i="3" l="1"/>
  <c r="D457" i="3"/>
  <c r="R457" i="3"/>
  <c r="J457" i="3"/>
  <c r="L457" i="3"/>
  <c r="M457" i="3" l="1"/>
  <c r="U456" i="3"/>
  <c r="V456" i="3"/>
  <c r="E457" i="3" l="1"/>
  <c r="I457" i="3" s="1"/>
  <c r="W456" i="3"/>
  <c r="AB456" i="3" l="1"/>
  <c r="Z456" i="3"/>
  <c r="AA456" i="3"/>
  <c r="Y456" i="3"/>
  <c r="N457" i="3"/>
  <c r="O457" i="3" s="1"/>
  <c r="P457" i="3" s="1"/>
  <c r="Q457" i="3" s="1"/>
  <c r="T457" i="3"/>
  <c r="S457" i="3" l="1"/>
  <c r="R458" i="3"/>
  <c r="D458" i="3"/>
  <c r="J458" i="3"/>
  <c r="L458" i="3"/>
  <c r="M458" i="3" l="1"/>
  <c r="U457" i="3"/>
  <c r="V457" i="3"/>
  <c r="E458" i="3" l="1"/>
  <c r="I458" i="3" s="1"/>
  <c r="W457" i="3"/>
  <c r="AB457" i="3" l="1"/>
  <c r="AA457" i="3"/>
  <c r="Y457" i="3"/>
  <c r="Z457" i="3"/>
  <c r="N458" i="3"/>
  <c r="O458" i="3" s="1"/>
  <c r="P458" i="3" s="1"/>
  <c r="Q458" i="3" s="1"/>
  <c r="T458" i="3"/>
  <c r="D459" i="3" l="1"/>
  <c r="C460" i="3" s="1"/>
  <c r="C461" i="3" s="1"/>
  <c r="C462" i="3" s="1"/>
  <c r="C463" i="3" s="1"/>
  <c r="S458" i="3"/>
  <c r="J459" i="3"/>
  <c r="R459" i="3"/>
  <c r="L459" i="3"/>
  <c r="U458" i="3" l="1"/>
  <c r="V458" i="3"/>
  <c r="M459" i="3"/>
  <c r="E459" i="3" l="1"/>
  <c r="I459" i="3" s="1"/>
  <c r="W458" i="3"/>
  <c r="Y458" i="3" l="1"/>
  <c r="AA458" i="3"/>
  <c r="Z458" i="3"/>
  <c r="AB458" i="3"/>
  <c r="T459" i="3"/>
  <c r="N459" i="3"/>
  <c r="O459" i="3" s="1"/>
  <c r="P459" i="3" s="1"/>
  <c r="Q459" i="3" s="1"/>
  <c r="D460" i="3" l="1"/>
  <c r="S459" i="3"/>
  <c r="L460" i="3"/>
  <c r="J460" i="3"/>
  <c r="R460" i="3"/>
  <c r="M460" i="3" l="1"/>
  <c r="U459" i="3"/>
  <c r="V459" i="3"/>
  <c r="E460" i="3" l="1"/>
  <c r="I460" i="3" s="1"/>
  <c r="W459" i="3"/>
  <c r="AA459" i="3" l="1"/>
  <c r="Y459" i="3"/>
  <c r="AB459" i="3"/>
  <c r="Z459" i="3"/>
  <c r="N460" i="3"/>
  <c r="O460" i="3" s="1"/>
  <c r="P460" i="3" s="1"/>
  <c r="Q460" i="3" s="1"/>
  <c r="T460" i="3"/>
  <c r="R461" i="3" l="1"/>
  <c r="D461" i="3"/>
  <c r="S460" i="3"/>
  <c r="L461" i="3"/>
  <c r="J461" i="3"/>
  <c r="M461" i="3" s="1"/>
  <c r="U460" i="3" l="1"/>
  <c r="V460" i="3"/>
  <c r="E461" i="3" l="1"/>
  <c r="I461" i="3" s="1"/>
  <c r="W460" i="3"/>
  <c r="AA460" i="3" l="1"/>
  <c r="Y460" i="3"/>
  <c r="AB460" i="3"/>
  <c r="Z460" i="3"/>
  <c r="T461" i="3"/>
  <c r="N461" i="3"/>
  <c r="O461" i="3" s="1"/>
  <c r="P461" i="3" s="1"/>
  <c r="Q461" i="3" s="1"/>
  <c r="R462" i="3" l="1"/>
  <c r="D462" i="3"/>
  <c r="S461" i="3"/>
  <c r="L462" i="3"/>
  <c r="J462" i="3"/>
  <c r="M462" i="3" s="1"/>
  <c r="U461" i="3" l="1"/>
  <c r="V461" i="3"/>
  <c r="E462" i="3" l="1"/>
  <c r="I462" i="3" s="1"/>
  <c r="W461" i="3"/>
  <c r="Y461" i="3" l="1"/>
  <c r="Z461" i="3"/>
  <c r="AA461" i="3"/>
  <c r="AB461" i="3"/>
  <c r="N462" i="3"/>
  <c r="O462" i="3" s="1"/>
  <c r="P462" i="3" s="1"/>
  <c r="Q462" i="3" s="1"/>
  <c r="T462" i="3"/>
  <c r="L463" i="3" l="1"/>
  <c r="S462" i="3"/>
  <c r="D463" i="3"/>
  <c r="C464" i="3" s="1"/>
  <c r="C465" i="3" s="1"/>
  <c r="C466" i="3" s="1"/>
  <c r="C467" i="3" s="1"/>
  <c r="J463" i="3"/>
  <c r="R463" i="3"/>
  <c r="M463" i="3" l="1"/>
  <c r="U462" i="3"/>
  <c r="V462" i="3"/>
  <c r="E463" i="3" l="1"/>
  <c r="I463" i="3" s="1"/>
  <c r="W462" i="3"/>
  <c r="AA462" i="3" l="1"/>
  <c r="AB462" i="3"/>
  <c r="Y462" i="3"/>
  <c r="Z462" i="3"/>
  <c r="N463" i="3"/>
  <c r="O463" i="3" s="1"/>
  <c r="P463" i="3" s="1"/>
  <c r="Q463" i="3" s="1"/>
  <c r="T463" i="3"/>
  <c r="R464" i="3" l="1"/>
  <c r="D464" i="3"/>
  <c r="L464" i="3"/>
  <c r="S463" i="3"/>
  <c r="J464" i="3"/>
  <c r="M464" i="3" s="1"/>
  <c r="U463" i="3" l="1"/>
  <c r="V463" i="3"/>
  <c r="E464" i="3" l="1"/>
  <c r="I464" i="3" s="1"/>
  <c r="W463" i="3"/>
  <c r="AA463" i="3" l="1"/>
  <c r="Z463" i="3"/>
  <c r="Y463" i="3"/>
  <c r="AB463" i="3"/>
  <c r="T464" i="3"/>
  <c r="N464" i="3"/>
  <c r="O464" i="3" s="1"/>
  <c r="P464" i="3" s="1"/>
  <c r="Q464" i="3" s="1"/>
  <c r="D465" i="3" l="1"/>
  <c r="J465" i="3"/>
  <c r="L465" i="3"/>
  <c r="S464" i="3"/>
  <c r="R465" i="3"/>
  <c r="U464" i="3" l="1"/>
  <c r="V464" i="3"/>
  <c r="M465" i="3"/>
  <c r="E465" i="3" l="1"/>
  <c r="I465" i="3" s="1"/>
  <c r="T465" i="3" s="1"/>
  <c r="W464" i="3"/>
  <c r="N465" i="3" l="1"/>
  <c r="O465" i="3" s="1"/>
  <c r="P465" i="3" s="1"/>
  <c r="Q465" i="3" s="1"/>
  <c r="S465" i="3" s="1"/>
  <c r="L466" i="3"/>
  <c r="Z464" i="3"/>
  <c r="AA464" i="3"/>
  <c r="Y464" i="3"/>
  <c r="AB464" i="3"/>
  <c r="J466" i="3" l="1"/>
  <c r="R466" i="3"/>
  <c r="D466" i="3"/>
  <c r="M466" i="3"/>
  <c r="U465" i="3"/>
  <c r="V465" i="3"/>
  <c r="E466" i="3" l="1"/>
  <c r="I466" i="3" s="1"/>
  <c r="W465" i="3"/>
  <c r="Y465" i="3" l="1"/>
  <c r="AA465" i="3"/>
  <c r="AB465" i="3"/>
  <c r="Z465" i="3"/>
  <c r="N466" i="3"/>
  <c r="O466" i="3" s="1"/>
  <c r="P466" i="3" s="1"/>
  <c r="Q466" i="3" s="1"/>
  <c r="T466" i="3"/>
  <c r="R467" i="3" l="1"/>
  <c r="L467" i="3"/>
  <c r="S466" i="3"/>
  <c r="J467" i="3"/>
  <c r="M467" i="3" s="1"/>
  <c r="D467" i="3"/>
  <c r="C468" i="3" s="1"/>
  <c r="C469" i="3" s="1"/>
  <c r="C470" i="3" s="1"/>
  <c r="C471" i="3" s="1"/>
  <c r="U466" i="3" l="1"/>
  <c r="V466" i="3"/>
  <c r="E467" i="3" l="1"/>
  <c r="I467" i="3" s="1"/>
  <c r="W466" i="3"/>
  <c r="Y466" i="3" l="1"/>
  <c r="AA466" i="3"/>
  <c r="Z466" i="3"/>
  <c r="AB466" i="3"/>
  <c r="N467" i="3"/>
  <c r="O467" i="3" s="1"/>
  <c r="P467" i="3" s="1"/>
  <c r="Q467" i="3" s="1"/>
  <c r="T467" i="3"/>
  <c r="D468" i="3" l="1"/>
  <c r="L468" i="3"/>
  <c r="R468" i="3"/>
  <c r="S467" i="3"/>
  <c r="J468" i="3"/>
  <c r="M468" i="3" s="1"/>
  <c r="U467" i="3" l="1"/>
  <c r="V467" i="3"/>
  <c r="E468" i="3" l="1"/>
  <c r="I468" i="3" s="1"/>
  <c r="W467" i="3"/>
  <c r="AA467" i="3" l="1"/>
  <c r="Z467" i="3"/>
  <c r="AB467" i="3"/>
  <c r="Y467" i="3"/>
  <c r="T468" i="3"/>
  <c r="N468" i="3"/>
  <c r="O468" i="3" s="1"/>
  <c r="P468" i="3" s="1"/>
  <c r="Q468" i="3" s="1"/>
  <c r="S468" i="3" l="1"/>
  <c r="D469" i="3"/>
  <c r="J469" i="3"/>
  <c r="L469" i="3"/>
  <c r="R469" i="3"/>
  <c r="M469" i="3" l="1"/>
  <c r="U468" i="3"/>
  <c r="V468" i="3"/>
  <c r="W468" i="3" l="1"/>
  <c r="Y468" i="3" s="1"/>
  <c r="E469" i="3"/>
  <c r="I469" i="3" s="1"/>
  <c r="T469" i="3" s="1"/>
  <c r="AB468" i="3" l="1"/>
  <c r="AA468" i="3"/>
  <c r="Z468" i="3"/>
  <c r="N469" i="3"/>
  <c r="O469" i="3" s="1"/>
  <c r="P469" i="3" s="1"/>
  <c r="Q469" i="3" s="1"/>
  <c r="D470" i="3" l="1"/>
  <c r="R470" i="3"/>
  <c r="L470" i="3"/>
  <c r="S469" i="3"/>
  <c r="J470" i="3"/>
  <c r="M470" i="3" s="1"/>
  <c r="U469" i="3" l="1"/>
  <c r="V469" i="3"/>
  <c r="E470" i="3" l="1"/>
  <c r="I470" i="3" s="1"/>
  <c r="W469" i="3"/>
  <c r="Z469" i="3" l="1"/>
  <c r="Y469" i="3"/>
  <c r="AA469" i="3"/>
  <c r="AB469" i="3"/>
  <c r="N470" i="3"/>
  <c r="O470" i="3" s="1"/>
  <c r="P470" i="3" s="1"/>
  <c r="Q470" i="3" s="1"/>
  <c r="T470" i="3"/>
  <c r="J471" i="3" l="1"/>
  <c r="S470" i="3"/>
  <c r="D471" i="3"/>
  <c r="C472" i="3" s="1"/>
  <c r="C473" i="3" s="1"/>
  <c r="C474" i="3" s="1"/>
  <c r="C475" i="3" s="1"/>
  <c r="L471" i="3"/>
  <c r="R471" i="3"/>
  <c r="U470" i="3" l="1"/>
  <c r="V470" i="3"/>
  <c r="M471" i="3"/>
  <c r="E471" i="3" l="1"/>
  <c r="I471" i="3" s="1"/>
  <c r="W470" i="3"/>
  <c r="AA470" i="3" l="1"/>
  <c r="Z470" i="3"/>
  <c r="AB470" i="3"/>
  <c r="Y470" i="3"/>
  <c r="N471" i="3"/>
  <c r="O471" i="3" s="1"/>
  <c r="P471" i="3" s="1"/>
  <c r="Q471" i="3" s="1"/>
  <c r="T471" i="3"/>
  <c r="S471" i="3" l="1"/>
  <c r="J472" i="3"/>
  <c r="D472" i="3"/>
  <c r="L472" i="3"/>
  <c r="R472" i="3"/>
  <c r="M472" i="3" l="1"/>
  <c r="U471" i="3"/>
  <c r="V471" i="3"/>
  <c r="E472" i="3" l="1"/>
  <c r="I472" i="3" s="1"/>
  <c r="W471" i="3"/>
  <c r="AA471" i="3" l="1"/>
  <c r="Z471" i="3"/>
  <c r="AB471" i="3"/>
  <c r="Y471" i="3"/>
  <c r="N472" i="3"/>
  <c r="O472" i="3" s="1"/>
  <c r="P472" i="3" s="1"/>
  <c r="Q472" i="3" s="1"/>
  <c r="T472" i="3"/>
  <c r="D473" i="3" l="1"/>
  <c r="S472" i="3"/>
  <c r="R473" i="3"/>
  <c r="L473" i="3"/>
  <c r="J473" i="3"/>
  <c r="M473" i="3" l="1"/>
  <c r="U472" i="3"/>
  <c r="V472" i="3"/>
  <c r="E473" i="3" l="1"/>
  <c r="I473" i="3" s="1"/>
  <c r="W472" i="3"/>
  <c r="T473" i="3" l="1"/>
  <c r="N473" i="3"/>
  <c r="O473" i="3" s="1"/>
  <c r="P473" i="3" s="1"/>
  <c r="Q473" i="3" s="1"/>
  <c r="AB472" i="3"/>
  <c r="Y472" i="3"/>
  <c r="Z472" i="3"/>
  <c r="AA472" i="3"/>
  <c r="L474" i="3" l="1"/>
  <c r="D474" i="3"/>
  <c r="R474" i="3"/>
  <c r="S473" i="3"/>
  <c r="J474" i="3"/>
  <c r="M474" i="3" l="1"/>
  <c r="U473" i="3"/>
  <c r="V473" i="3"/>
  <c r="E474" i="3" l="1"/>
  <c r="I474" i="3" s="1"/>
  <c r="W473" i="3"/>
  <c r="Z473" i="3" l="1"/>
  <c r="AB473" i="3"/>
  <c r="AA473" i="3"/>
  <c r="Y473" i="3"/>
  <c r="T474" i="3"/>
  <c r="N474" i="3"/>
  <c r="O474" i="3" s="1"/>
  <c r="P474" i="3" s="1"/>
  <c r="Q474" i="3" s="1"/>
  <c r="L475" i="3" l="1"/>
  <c r="R475" i="3"/>
  <c r="S474" i="3"/>
  <c r="J475" i="3"/>
  <c r="M475" i="3" s="1"/>
  <c r="D475" i="3"/>
  <c r="C476" i="3" s="1"/>
  <c r="C477" i="3" s="1"/>
  <c r="C478" i="3" s="1"/>
  <c r="C479" i="3" s="1"/>
  <c r="U474" i="3" l="1"/>
  <c r="V474" i="3"/>
  <c r="E475" i="3" l="1"/>
  <c r="I475" i="3" s="1"/>
  <c r="W474" i="3"/>
  <c r="AA474" i="3" l="1"/>
  <c r="Z474" i="3"/>
  <c r="AB474" i="3"/>
  <c r="Y474" i="3"/>
  <c r="N475" i="3"/>
  <c r="O475" i="3" s="1"/>
  <c r="P475" i="3" s="1"/>
  <c r="Q475" i="3" s="1"/>
  <c r="T475" i="3"/>
  <c r="S475" i="3" l="1"/>
  <c r="R476" i="3"/>
  <c r="D476" i="3"/>
  <c r="J476" i="3"/>
  <c r="L476" i="3"/>
  <c r="M476" i="3" l="1"/>
  <c r="U475" i="3"/>
  <c r="V475" i="3"/>
  <c r="E476" i="3" l="1"/>
  <c r="I476" i="3" s="1"/>
  <c r="W475" i="3"/>
  <c r="Z475" i="3" l="1"/>
  <c r="AB475" i="3"/>
  <c r="AA475" i="3"/>
  <c r="Y475" i="3"/>
  <c r="T476" i="3"/>
  <c r="N476" i="3"/>
  <c r="O476" i="3" s="1"/>
  <c r="P476" i="3" s="1"/>
  <c r="Q476" i="3" s="1"/>
  <c r="D477" i="3" l="1"/>
  <c r="R477" i="3"/>
  <c r="L477" i="3"/>
  <c r="S476" i="3"/>
  <c r="J477" i="3"/>
  <c r="M477" i="3" s="1"/>
  <c r="U476" i="3" l="1"/>
  <c r="V476" i="3"/>
  <c r="E477" i="3" l="1"/>
  <c r="I477" i="3" s="1"/>
  <c r="W476" i="3"/>
  <c r="N477" i="3" l="1"/>
  <c r="O477" i="3" s="1"/>
  <c r="P477" i="3" s="1"/>
  <c r="Q477" i="3" s="1"/>
  <c r="T477" i="3"/>
  <c r="Z476" i="3"/>
  <c r="AB476" i="3"/>
  <c r="AA476" i="3"/>
  <c r="Y476" i="3"/>
  <c r="L478" i="3" l="1"/>
  <c r="S477" i="3"/>
  <c r="D478" i="3"/>
  <c r="J478" i="3"/>
  <c r="M478" i="3" s="1"/>
  <c r="R478" i="3"/>
  <c r="U477" i="3" l="1"/>
  <c r="V477" i="3"/>
  <c r="E478" i="3" l="1"/>
  <c r="I478" i="3" s="1"/>
  <c r="W477" i="3"/>
  <c r="N478" i="3" l="1"/>
  <c r="O478" i="3" s="1"/>
  <c r="P478" i="3" s="1"/>
  <c r="Q478" i="3" s="1"/>
  <c r="T478" i="3"/>
  <c r="Z477" i="3"/>
  <c r="AA477" i="3"/>
  <c r="AB477" i="3"/>
  <c r="Y477" i="3"/>
  <c r="S478" i="3" l="1"/>
  <c r="L479" i="3"/>
  <c r="D479" i="3"/>
  <c r="C480" i="3" s="1"/>
  <c r="C481" i="3" s="1"/>
  <c r="C482" i="3" s="1"/>
  <c r="C483" i="3" s="1"/>
  <c r="J479" i="3"/>
  <c r="M479" i="3" s="1"/>
  <c r="R479" i="3"/>
  <c r="U478" i="3" l="1"/>
  <c r="V478" i="3"/>
  <c r="E479" i="3" l="1"/>
  <c r="I479" i="3" s="1"/>
  <c r="W478" i="3"/>
  <c r="N479" i="3" l="1"/>
  <c r="O479" i="3" s="1"/>
  <c r="P479" i="3" s="1"/>
  <c r="Q479" i="3" s="1"/>
  <c r="T479" i="3"/>
  <c r="AA478" i="3"/>
  <c r="Y478" i="3"/>
  <c r="Z478" i="3"/>
  <c r="AB478" i="3"/>
  <c r="S479" i="3" l="1"/>
  <c r="J480" i="3"/>
  <c r="R480" i="3"/>
  <c r="L480" i="3"/>
  <c r="D480" i="3"/>
  <c r="M480" i="3" l="1"/>
  <c r="U479" i="3"/>
  <c r="V479" i="3"/>
  <c r="E480" i="3" l="1"/>
  <c r="I480" i="3" s="1"/>
  <c r="W479" i="3"/>
  <c r="Z479" i="3" l="1"/>
  <c r="AB479" i="3"/>
  <c r="Y479" i="3"/>
  <c r="AA479" i="3"/>
  <c r="T480" i="3"/>
  <c r="N480" i="3"/>
  <c r="O480" i="3" s="1"/>
  <c r="P480" i="3" s="1"/>
  <c r="Q480" i="3" s="1"/>
  <c r="S480" i="3" l="1"/>
  <c r="J481" i="3"/>
  <c r="L481" i="3"/>
  <c r="D481" i="3"/>
  <c r="R481" i="3"/>
  <c r="M481" i="3" l="1"/>
  <c r="U480" i="3"/>
  <c r="V480" i="3"/>
  <c r="E481" i="3" l="1"/>
  <c r="I481" i="3" s="1"/>
  <c r="W480" i="3"/>
  <c r="AA480" i="3" l="1"/>
  <c r="AB480" i="3"/>
  <c r="Z480" i="3"/>
  <c r="Y480" i="3"/>
  <c r="N481" i="3"/>
  <c r="O481" i="3" s="1"/>
  <c r="P481" i="3" s="1"/>
  <c r="Q481" i="3" s="1"/>
  <c r="T481" i="3"/>
  <c r="D482" i="3" l="1"/>
  <c r="R482" i="3"/>
  <c r="L482" i="3"/>
  <c r="S481" i="3"/>
  <c r="J482" i="3"/>
  <c r="M482" i="3" s="1"/>
  <c r="U481" i="3" l="1"/>
  <c r="V481" i="3"/>
  <c r="E482" i="3" l="1"/>
  <c r="I482" i="3" s="1"/>
  <c r="W481" i="3"/>
  <c r="AA481" i="3" l="1"/>
  <c r="Y481" i="3"/>
  <c r="Z481" i="3"/>
  <c r="AB481" i="3"/>
  <c r="T482" i="3"/>
  <c r="N482" i="3"/>
  <c r="O482" i="3" s="1"/>
  <c r="P482" i="3" s="1"/>
  <c r="Q482" i="3" s="1"/>
  <c r="D483" i="3" l="1"/>
  <c r="C484" i="3" s="1"/>
  <c r="C485" i="3" s="1"/>
  <c r="C486" i="3" s="1"/>
  <c r="C487" i="3" s="1"/>
  <c r="L483" i="3"/>
  <c r="J483" i="3"/>
  <c r="M483" i="3" s="1"/>
  <c r="R483" i="3"/>
  <c r="S482" i="3"/>
  <c r="U482" i="3" l="1"/>
  <c r="V482" i="3"/>
  <c r="E483" i="3" l="1"/>
  <c r="I483" i="3" s="1"/>
  <c r="W482" i="3"/>
  <c r="Y482" i="3" l="1"/>
  <c r="AA482" i="3"/>
  <c r="AB482" i="3"/>
  <c r="Z482" i="3"/>
  <c r="T483" i="3"/>
  <c r="N483" i="3"/>
  <c r="O483" i="3" s="1"/>
  <c r="P483" i="3" s="1"/>
  <c r="Q483" i="3" s="1"/>
  <c r="S483" i="3" l="1"/>
  <c r="L484" i="3"/>
  <c r="D484" i="3"/>
  <c r="R484" i="3"/>
  <c r="J484" i="3"/>
  <c r="M484" i="3" s="1"/>
  <c r="U483" i="3" l="1"/>
  <c r="V483" i="3"/>
  <c r="E484" i="3" l="1"/>
  <c r="I484" i="3" s="1"/>
  <c r="W483" i="3"/>
  <c r="T484" i="3" l="1"/>
  <c r="N484" i="3"/>
  <c r="O484" i="3" s="1"/>
  <c r="P484" i="3" s="1"/>
  <c r="Q484" i="3" s="1"/>
  <c r="AB483" i="3"/>
  <c r="AA483" i="3"/>
  <c r="Z483" i="3"/>
  <c r="Y483" i="3"/>
  <c r="D485" i="3" l="1"/>
  <c r="L485" i="3"/>
  <c r="S484" i="3"/>
  <c r="J485" i="3"/>
  <c r="R485" i="3"/>
  <c r="M485" i="3" l="1"/>
  <c r="U484" i="3"/>
  <c r="V484" i="3"/>
  <c r="E485" i="3" l="1"/>
  <c r="I485" i="3" s="1"/>
  <c r="W484" i="3"/>
  <c r="AA484" i="3" l="1"/>
  <c r="Y484" i="3"/>
  <c r="Z484" i="3"/>
  <c r="AB484" i="3"/>
  <c r="T485" i="3"/>
  <c r="N485" i="3"/>
  <c r="O485" i="3" s="1"/>
  <c r="P485" i="3" s="1"/>
  <c r="Q485" i="3" s="1"/>
  <c r="L486" i="3" l="1"/>
  <c r="J486" i="3"/>
  <c r="M486" i="3" s="1"/>
  <c r="R486" i="3"/>
  <c r="D486" i="3"/>
  <c r="S485" i="3"/>
  <c r="U485" i="3" l="1"/>
  <c r="V485" i="3"/>
  <c r="E486" i="3" l="1"/>
  <c r="I486" i="3" s="1"/>
  <c r="W485" i="3"/>
  <c r="T486" i="3" l="1"/>
  <c r="N486" i="3"/>
  <c r="O486" i="3" s="1"/>
  <c r="P486" i="3" s="1"/>
  <c r="Q486" i="3" s="1"/>
  <c r="Z485" i="3"/>
  <c r="AA485" i="3"/>
  <c r="Y485" i="3"/>
  <c r="AB485" i="3"/>
  <c r="S486" i="3" l="1"/>
  <c r="D487" i="3"/>
  <c r="C488" i="3" s="1"/>
  <c r="C489" i="3" s="1"/>
  <c r="C490" i="3" s="1"/>
  <c r="C491" i="3" s="1"/>
  <c r="L487" i="3"/>
  <c r="J487" i="3"/>
  <c r="M487" i="3" s="1"/>
  <c r="R487" i="3"/>
  <c r="U486" i="3" l="1"/>
  <c r="V486" i="3"/>
  <c r="E487" i="3" l="1"/>
  <c r="I487" i="3" s="1"/>
  <c r="W486" i="3"/>
  <c r="AB486" i="3" l="1"/>
  <c r="Y486" i="3"/>
  <c r="Z486" i="3"/>
  <c r="AA486" i="3"/>
  <c r="T487" i="3"/>
  <c r="N487" i="3"/>
  <c r="O487" i="3" s="1"/>
  <c r="P487" i="3" s="1"/>
  <c r="Q487" i="3" s="1"/>
  <c r="L488" i="3" l="1"/>
  <c r="D488" i="3"/>
  <c r="S487" i="3"/>
  <c r="R488" i="3"/>
  <c r="J488" i="3"/>
  <c r="M488" i="3" s="1"/>
  <c r="U487" i="3" l="1"/>
  <c r="V487" i="3"/>
  <c r="E488" i="3" l="1"/>
  <c r="I488" i="3" s="1"/>
  <c r="W487" i="3"/>
  <c r="AA487" i="3" l="1"/>
  <c r="Y487" i="3"/>
  <c r="Z487" i="3"/>
  <c r="AB487" i="3"/>
  <c r="T488" i="3"/>
  <c r="N488" i="3"/>
  <c r="O488" i="3" s="1"/>
  <c r="P488" i="3" s="1"/>
  <c r="Q488" i="3" s="1"/>
  <c r="S488" i="3" l="1"/>
  <c r="L489" i="3"/>
  <c r="D489" i="3"/>
  <c r="R489" i="3"/>
  <c r="J489" i="3"/>
  <c r="M489" i="3" s="1"/>
  <c r="U488" i="3" l="1"/>
  <c r="V488" i="3"/>
  <c r="E489" i="3" l="1"/>
  <c r="I489" i="3" s="1"/>
  <c r="W488" i="3"/>
  <c r="AB488" i="3" l="1"/>
  <c r="AA488" i="3"/>
  <c r="Z488" i="3"/>
  <c r="Y488" i="3"/>
  <c r="N489" i="3"/>
  <c r="O489" i="3" s="1"/>
  <c r="P489" i="3" s="1"/>
  <c r="Q489" i="3" s="1"/>
  <c r="T489" i="3"/>
  <c r="S489" i="3" l="1"/>
  <c r="L490" i="3"/>
  <c r="J490" i="3"/>
  <c r="D490" i="3"/>
  <c r="R490" i="3"/>
  <c r="M490" i="3" l="1"/>
  <c r="U489" i="3"/>
  <c r="V489" i="3"/>
  <c r="E490" i="3" l="1"/>
  <c r="I490" i="3" s="1"/>
  <c r="W489" i="3"/>
  <c r="Z489" i="3" l="1"/>
  <c r="Y489" i="3"/>
  <c r="AB489" i="3"/>
  <c r="AA489" i="3"/>
  <c r="T490" i="3"/>
  <c r="N490" i="3"/>
  <c r="O490" i="3" s="1"/>
  <c r="P490" i="3" s="1"/>
  <c r="Q490" i="3" s="1"/>
  <c r="D491" i="3" l="1"/>
  <c r="C492" i="3" s="1"/>
  <c r="C493" i="3" s="1"/>
  <c r="C494" i="3" s="1"/>
  <c r="C495" i="3" s="1"/>
  <c r="S490" i="3"/>
  <c r="J491" i="3"/>
  <c r="L491" i="3"/>
  <c r="R491" i="3"/>
  <c r="M491" i="3" l="1"/>
  <c r="U490" i="3"/>
  <c r="V490" i="3"/>
  <c r="E491" i="3" l="1"/>
  <c r="I491" i="3" s="1"/>
  <c r="W490" i="3"/>
  <c r="Z490" i="3" l="1"/>
  <c r="AA490" i="3"/>
  <c r="AB490" i="3"/>
  <c r="Y490" i="3"/>
  <c r="T491" i="3"/>
  <c r="N491" i="3"/>
  <c r="O491" i="3" s="1"/>
  <c r="P491" i="3" s="1"/>
  <c r="Q491" i="3" s="1"/>
  <c r="S491" i="3" l="1"/>
  <c r="J492" i="3"/>
  <c r="D492" i="3"/>
  <c r="R492" i="3"/>
  <c r="L492" i="3"/>
  <c r="M492" i="3" l="1"/>
  <c r="U491" i="3"/>
  <c r="V491" i="3"/>
  <c r="E492" i="3" l="1"/>
  <c r="I492" i="3" s="1"/>
  <c r="W491" i="3"/>
  <c r="AA491" i="3" l="1"/>
  <c r="AB491" i="3"/>
  <c r="Z491" i="3"/>
  <c r="Y491" i="3"/>
  <c r="T492" i="3"/>
  <c r="N492" i="3"/>
  <c r="O492" i="3" s="1"/>
  <c r="P492" i="3" s="1"/>
  <c r="Q492" i="3" s="1"/>
  <c r="L493" i="3" l="1"/>
  <c r="D493" i="3"/>
  <c r="S492" i="3"/>
  <c r="J493" i="3"/>
  <c r="M493" i="3" s="1"/>
  <c r="R493" i="3"/>
  <c r="U492" i="3" l="1"/>
  <c r="V492" i="3"/>
  <c r="E493" i="3" l="1"/>
  <c r="I493" i="3" s="1"/>
  <c r="W492" i="3"/>
  <c r="AA492" i="3" l="1"/>
  <c r="Z492" i="3"/>
  <c r="Y492" i="3"/>
  <c r="AB492" i="3"/>
  <c r="T493" i="3"/>
  <c r="N493" i="3"/>
  <c r="O493" i="3" s="1"/>
  <c r="P493" i="3" s="1"/>
  <c r="Q493" i="3" s="1"/>
  <c r="J494" i="3" l="1"/>
  <c r="R494" i="3"/>
  <c r="D494" i="3"/>
  <c r="S493" i="3"/>
  <c r="L494" i="3"/>
  <c r="U493" i="3" l="1"/>
  <c r="V493" i="3"/>
  <c r="M494" i="3"/>
  <c r="E494" i="3" l="1"/>
  <c r="I494" i="3" s="1"/>
  <c r="W493" i="3"/>
  <c r="Z493" i="3" l="1"/>
  <c r="AB493" i="3"/>
  <c r="AA493" i="3"/>
  <c r="Y493" i="3"/>
  <c r="T494" i="3"/>
  <c r="N494" i="3"/>
  <c r="O494" i="3" s="1"/>
  <c r="P494" i="3" s="1"/>
  <c r="Q494" i="3" s="1"/>
  <c r="L495" i="3" l="1"/>
  <c r="D495" i="3"/>
  <c r="C496" i="3" s="1"/>
  <c r="C497" i="3" s="1"/>
  <c r="C498" i="3" s="1"/>
  <c r="C499" i="3" s="1"/>
  <c r="J495" i="3"/>
  <c r="M495" i="3" s="1"/>
  <c r="S494" i="3"/>
  <c r="R495" i="3"/>
  <c r="U494" i="3" l="1"/>
  <c r="V494" i="3"/>
  <c r="E495" i="3" l="1"/>
  <c r="I495" i="3" s="1"/>
  <c r="W494" i="3"/>
  <c r="AA494" i="3" l="1"/>
  <c r="AB494" i="3"/>
  <c r="Y494" i="3"/>
  <c r="Z494" i="3"/>
  <c r="T495" i="3"/>
  <c r="N495" i="3"/>
  <c r="O495" i="3" s="1"/>
  <c r="P495" i="3" s="1"/>
  <c r="Q495" i="3" s="1"/>
  <c r="L496" i="3" l="1"/>
  <c r="D496" i="3"/>
  <c r="J496" i="3"/>
  <c r="R496" i="3"/>
  <c r="S495" i="3"/>
  <c r="M496" i="3" l="1"/>
  <c r="U495" i="3"/>
  <c r="V495" i="3"/>
  <c r="E496" i="3" l="1"/>
  <c r="I496" i="3" s="1"/>
  <c r="W495" i="3"/>
  <c r="Y495" i="3" l="1"/>
  <c r="AB495" i="3"/>
  <c r="AA495" i="3"/>
  <c r="Z495" i="3"/>
  <c r="T496" i="3"/>
  <c r="N496" i="3"/>
  <c r="O496" i="3" s="1"/>
  <c r="P496" i="3" s="1"/>
  <c r="Q496" i="3" s="1"/>
  <c r="L497" i="3" l="1"/>
  <c r="S496" i="3"/>
  <c r="R497" i="3"/>
  <c r="J497" i="3"/>
  <c r="M497" i="3" s="1"/>
  <c r="D497" i="3"/>
  <c r="U496" i="3" l="1"/>
  <c r="V496" i="3"/>
  <c r="E497" i="3" l="1"/>
  <c r="I497" i="3" s="1"/>
  <c r="W496" i="3"/>
  <c r="T497" i="3" l="1"/>
  <c r="N497" i="3"/>
  <c r="O497" i="3" s="1"/>
  <c r="P497" i="3" s="1"/>
  <c r="Q497" i="3" s="1"/>
  <c r="AA496" i="3"/>
  <c r="Z496" i="3"/>
  <c r="AB496" i="3"/>
  <c r="Y496" i="3"/>
  <c r="D498" i="3" l="1"/>
  <c r="L498" i="3"/>
  <c r="R498" i="3"/>
  <c r="J498" i="3"/>
  <c r="M498" i="3" s="1"/>
  <c r="S497" i="3"/>
  <c r="U497" i="3" l="1"/>
  <c r="V497" i="3"/>
  <c r="E498" i="3" l="1"/>
  <c r="I498" i="3" s="1"/>
  <c r="W497" i="3"/>
  <c r="AA497" i="3" l="1"/>
  <c r="Y497" i="3"/>
  <c r="Z497" i="3"/>
  <c r="AB497" i="3"/>
  <c r="T498" i="3"/>
  <c r="N498" i="3"/>
  <c r="O498" i="3" s="1"/>
  <c r="P498" i="3" s="1"/>
  <c r="Q498" i="3" s="1"/>
  <c r="L499" i="3" l="1"/>
  <c r="D499" i="3"/>
  <c r="C500" i="3" s="1"/>
  <c r="C501" i="3" s="1"/>
  <c r="C502" i="3" s="1"/>
  <c r="C503" i="3" s="1"/>
  <c r="J499" i="3"/>
  <c r="M499" i="3" s="1"/>
  <c r="S498" i="3"/>
  <c r="R499" i="3"/>
  <c r="U498" i="3" l="1"/>
  <c r="V498" i="3"/>
  <c r="E499" i="3" l="1"/>
  <c r="I499" i="3" s="1"/>
  <c r="W498" i="3"/>
  <c r="Y498" i="3" l="1"/>
  <c r="AA498" i="3"/>
  <c r="AB498" i="3"/>
  <c r="Z498" i="3"/>
  <c r="T499" i="3"/>
  <c r="N499" i="3"/>
  <c r="O499" i="3" s="1"/>
  <c r="P499" i="3" s="1"/>
  <c r="Q499" i="3" s="1"/>
  <c r="D500" i="3" l="1"/>
  <c r="R500" i="3"/>
  <c r="S499" i="3"/>
  <c r="L500" i="3"/>
  <c r="J500" i="3"/>
  <c r="M500" i="3" s="1"/>
  <c r="U499" i="3" l="1"/>
  <c r="V499" i="3"/>
  <c r="E500" i="3" l="1"/>
  <c r="I500" i="3" s="1"/>
  <c r="W499" i="3"/>
  <c r="AB499" i="3" l="1"/>
  <c r="Y499" i="3"/>
  <c r="AA499" i="3"/>
  <c r="Z499" i="3"/>
  <c r="N500" i="3"/>
  <c r="O500" i="3" s="1"/>
  <c r="P500" i="3" s="1"/>
  <c r="Q500" i="3" s="1"/>
  <c r="T500" i="3"/>
  <c r="L501" i="3" l="1"/>
  <c r="D501" i="3"/>
  <c r="J501" i="3"/>
  <c r="M501" i="3" s="1"/>
  <c r="R501" i="3"/>
  <c r="S500" i="3"/>
  <c r="U500" i="3" l="1"/>
  <c r="V500" i="3"/>
  <c r="E501" i="3" l="1"/>
  <c r="I501" i="3" s="1"/>
  <c r="W500" i="3"/>
  <c r="AA500" i="3" l="1"/>
  <c r="Y500" i="3"/>
  <c r="AB500" i="3"/>
  <c r="Z500" i="3"/>
  <c r="N501" i="3"/>
  <c r="O501" i="3" s="1"/>
  <c r="P501" i="3" s="1"/>
  <c r="Q501" i="3" s="1"/>
  <c r="T501" i="3"/>
  <c r="D502" i="3" l="1"/>
  <c r="S501" i="3"/>
  <c r="L502" i="3"/>
  <c r="R502" i="3"/>
  <c r="J502" i="3"/>
  <c r="M502" i="3" s="1"/>
  <c r="U501" i="3" l="1"/>
  <c r="V501" i="3"/>
  <c r="E502" i="3" l="1"/>
  <c r="I502" i="3" s="1"/>
  <c r="W501" i="3"/>
  <c r="AA501" i="3" l="1"/>
  <c r="AB501" i="3"/>
  <c r="Y501" i="3"/>
  <c r="Z501" i="3"/>
  <c r="T502" i="3"/>
  <c r="N502" i="3"/>
  <c r="O502" i="3" s="1"/>
  <c r="P502" i="3" s="1"/>
  <c r="Q502" i="3" s="1"/>
  <c r="D503" i="3" l="1"/>
  <c r="C504" i="3" s="1"/>
  <c r="C505" i="3" s="1"/>
  <c r="C506" i="3" s="1"/>
  <c r="C507" i="3" s="1"/>
  <c r="L503" i="3"/>
  <c r="J503" i="3"/>
  <c r="R503" i="3"/>
  <c r="S502" i="3"/>
  <c r="M503" i="3" l="1"/>
  <c r="U502" i="3"/>
  <c r="V502" i="3"/>
  <c r="E503" i="3" l="1"/>
  <c r="I503" i="3" s="1"/>
  <c r="W502" i="3"/>
  <c r="AA502" i="3" l="1"/>
  <c r="Z502" i="3"/>
  <c r="AB502" i="3"/>
  <c r="Y502" i="3"/>
  <c r="T503" i="3"/>
  <c r="N503" i="3"/>
  <c r="O503" i="3" s="1"/>
  <c r="P503" i="3" s="1"/>
  <c r="Q503" i="3" s="1"/>
  <c r="D504" i="3" l="1"/>
  <c r="L504" i="3"/>
  <c r="S503" i="3"/>
  <c r="R504" i="3"/>
  <c r="J504" i="3"/>
  <c r="M504" i="3" s="1"/>
  <c r="U503" i="3" l="1"/>
  <c r="V503" i="3"/>
  <c r="E504" i="3" l="1"/>
  <c r="I504" i="3" s="1"/>
  <c r="W503" i="3"/>
  <c r="AB503" i="3" l="1"/>
  <c r="Z503" i="3"/>
  <c r="AA503" i="3"/>
  <c r="Y503" i="3"/>
  <c r="T504" i="3"/>
  <c r="N504" i="3"/>
  <c r="O504" i="3" s="1"/>
  <c r="P504" i="3" s="1"/>
  <c r="Q504" i="3" s="1"/>
  <c r="D505" i="3" l="1"/>
  <c r="J505" i="3"/>
  <c r="R505" i="3"/>
  <c r="L505" i="3"/>
  <c r="S504" i="3"/>
  <c r="U504" i="3" l="1"/>
  <c r="V504" i="3"/>
  <c r="M505" i="3"/>
  <c r="E505" i="3" l="1"/>
  <c r="I505" i="3" s="1"/>
  <c r="W504" i="3"/>
  <c r="AB504" i="3" l="1"/>
  <c r="Y504" i="3"/>
  <c r="AA504" i="3"/>
  <c r="Z504" i="3"/>
  <c r="T505" i="3"/>
  <c r="N505" i="3"/>
  <c r="O505" i="3" s="1"/>
  <c r="P505" i="3" s="1"/>
  <c r="Q505" i="3" s="1"/>
  <c r="D506" i="3" l="1"/>
  <c r="S505" i="3"/>
  <c r="L506" i="3"/>
  <c r="J506" i="3"/>
  <c r="M506" i="3" s="1"/>
  <c r="R506" i="3"/>
  <c r="U505" i="3" l="1"/>
  <c r="V505" i="3"/>
  <c r="E506" i="3" l="1"/>
  <c r="I506" i="3" s="1"/>
  <c r="W505" i="3"/>
  <c r="Y505" i="3" l="1"/>
  <c r="Z505" i="3"/>
  <c r="AB505" i="3"/>
  <c r="AA505" i="3"/>
  <c r="T506" i="3"/>
  <c r="N506" i="3"/>
  <c r="O506" i="3" s="1"/>
  <c r="P506" i="3" s="1"/>
  <c r="Q506" i="3" s="1"/>
  <c r="L507" i="3" l="1"/>
  <c r="S506" i="3"/>
  <c r="D507" i="3"/>
  <c r="C508" i="3" s="1"/>
  <c r="C509" i="3" s="1"/>
  <c r="C510" i="3" s="1"/>
  <c r="C511" i="3" s="1"/>
  <c r="J507" i="3"/>
  <c r="M507" i="3" s="1"/>
  <c r="R507" i="3"/>
  <c r="U506" i="3" l="1"/>
  <c r="V506" i="3"/>
  <c r="E507" i="3" l="1"/>
  <c r="I507" i="3" s="1"/>
  <c r="W506" i="3"/>
  <c r="Y506" i="3" l="1"/>
  <c r="Z506" i="3"/>
  <c r="AB506" i="3"/>
  <c r="AA506" i="3"/>
  <c r="T507" i="3"/>
  <c r="N507" i="3"/>
  <c r="O507" i="3" s="1"/>
  <c r="P507" i="3" s="1"/>
  <c r="Q507" i="3" s="1"/>
  <c r="L508" i="3" l="1"/>
  <c r="J508" i="3"/>
  <c r="D508" i="3"/>
  <c r="R508" i="3"/>
  <c r="S507" i="3"/>
  <c r="M508" i="3" l="1"/>
  <c r="U507" i="3"/>
  <c r="V507" i="3"/>
  <c r="E508" i="3" l="1"/>
  <c r="I508" i="3" s="1"/>
  <c r="W507" i="3"/>
  <c r="AB507" i="3" l="1"/>
  <c r="AA507" i="3"/>
  <c r="Y507" i="3"/>
  <c r="Z507" i="3"/>
  <c r="N508" i="3"/>
  <c r="O508" i="3" s="1"/>
  <c r="P508" i="3" s="1"/>
  <c r="Q508" i="3" s="1"/>
  <c r="T508" i="3"/>
  <c r="D509" i="3" l="1"/>
  <c r="R509" i="3"/>
  <c r="L509" i="3"/>
  <c r="S508" i="3"/>
  <c r="J509" i="3"/>
  <c r="M509" i="3" s="1"/>
  <c r="U508" i="3" l="1"/>
  <c r="V508" i="3"/>
  <c r="E509" i="3" l="1"/>
  <c r="I509" i="3" s="1"/>
  <c r="W508" i="3"/>
  <c r="AB508" i="3" l="1"/>
  <c r="AA508" i="3"/>
  <c r="Z508" i="3"/>
  <c r="Y508" i="3"/>
  <c r="T509" i="3"/>
  <c r="N509" i="3"/>
  <c r="O509" i="3" s="1"/>
  <c r="P509" i="3" s="1"/>
  <c r="Q509" i="3" s="1"/>
  <c r="L510" i="3" l="1"/>
  <c r="S509" i="3"/>
  <c r="R510" i="3"/>
  <c r="J510" i="3"/>
  <c r="M510" i="3" s="1"/>
  <c r="D510" i="3"/>
  <c r="U509" i="3" l="1"/>
  <c r="V509" i="3"/>
  <c r="E510" i="3" l="1"/>
  <c r="I510" i="3" s="1"/>
  <c r="W509" i="3"/>
  <c r="AB509" i="3" l="1"/>
  <c r="Z509" i="3"/>
  <c r="Y509" i="3"/>
  <c r="AA509" i="3"/>
  <c r="T510" i="3"/>
  <c r="N510" i="3"/>
  <c r="O510" i="3" s="1"/>
  <c r="P510" i="3" s="1"/>
  <c r="Q510" i="3" s="1"/>
  <c r="R511" i="3" l="1"/>
  <c r="D511" i="3"/>
  <c r="C512" i="3" s="1"/>
  <c r="C513" i="3" s="1"/>
  <c r="C514" i="3" s="1"/>
  <c r="C515" i="3" s="1"/>
  <c r="J511" i="3"/>
  <c r="L511" i="3"/>
  <c r="S510" i="3"/>
  <c r="U510" i="3" l="1"/>
  <c r="V510" i="3"/>
  <c r="M511" i="3"/>
  <c r="E511" i="3" l="1"/>
  <c r="I511" i="3" s="1"/>
  <c r="W510" i="3"/>
  <c r="Y510" i="3" l="1"/>
  <c r="AB510" i="3"/>
  <c r="AA510" i="3"/>
  <c r="Z510" i="3"/>
  <c r="N511" i="3"/>
  <c r="O511" i="3" s="1"/>
  <c r="P511" i="3" s="1"/>
  <c r="Q511" i="3" s="1"/>
  <c r="T511" i="3"/>
  <c r="D512" i="3" l="1"/>
  <c r="L512" i="3"/>
  <c r="R512" i="3"/>
  <c r="S511" i="3"/>
  <c r="J512" i="3"/>
  <c r="M512" i="3" s="1"/>
  <c r="U511" i="3" l="1"/>
  <c r="V511" i="3"/>
  <c r="E512" i="3" l="1"/>
  <c r="I512" i="3" s="1"/>
  <c r="W511" i="3"/>
  <c r="AA511" i="3" l="1"/>
  <c r="Y511" i="3"/>
  <c r="Z511" i="3"/>
  <c r="AB511" i="3"/>
  <c r="N512" i="3"/>
  <c r="O512" i="3" s="1"/>
  <c r="P512" i="3" s="1"/>
  <c r="Q512" i="3" s="1"/>
  <c r="T512" i="3"/>
  <c r="L513" i="3" l="1"/>
  <c r="R513" i="3"/>
  <c r="J513" i="3"/>
  <c r="M513" i="3" s="1"/>
  <c r="D513" i="3"/>
  <c r="S512" i="3"/>
  <c r="U512" i="3" l="1"/>
  <c r="V512" i="3"/>
  <c r="E513" i="3" l="1"/>
  <c r="I513" i="3" s="1"/>
  <c r="W512" i="3"/>
  <c r="Z512" i="3" l="1"/>
  <c r="AB512" i="3"/>
  <c r="AA512" i="3"/>
  <c r="Y512" i="3"/>
  <c r="N513" i="3"/>
  <c r="O513" i="3" s="1"/>
  <c r="P513" i="3" s="1"/>
  <c r="Q513" i="3" s="1"/>
  <c r="T513" i="3"/>
  <c r="L514" i="3" l="1"/>
  <c r="R514" i="3"/>
  <c r="D514" i="3"/>
  <c r="S513" i="3"/>
  <c r="J514" i="3"/>
  <c r="M514" i="3" s="1"/>
  <c r="U513" i="3" l="1"/>
  <c r="V513" i="3"/>
  <c r="E514" i="3" l="1"/>
  <c r="I514" i="3" s="1"/>
  <c r="W513" i="3"/>
  <c r="Y513" i="3" l="1"/>
  <c r="AA513" i="3"/>
  <c r="Z513" i="3"/>
  <c r="AB513" i="3"/>
  <c r="T514" i="3"/>
  <c r="N514" i="3"/>
  <c r="O514" i="3" s="1"/>
  <c r="P514" i="3" s="1"/>
  <c r="Q514" i="3" s="1"/>
  <c r="D515" i="3" l="1"/>
  <c r="C516" i="3" s="1"/>
  <c r="C517" i="3" s="1"/>
  <c r="C518" i="3" s="1"/>
  <c r="C519" i="3" s="1"/>
  <c r="S514" i="3"/>
  <c r="L515" i="3"/>
  <c r="R515" i="3"/>
  <c r="J515" i="3"/>
  <c r="M515" i="3" s="1"/>
  <c r="U514" i="3" l="1"/>
  <c r="V514" i="3"/>
  <c r="E515" i="3" l="1"/>
  <c r="I515" i="3" s="1"/>
  <c r="W514" i="3"/>
  <c r="AA514" i="3" l="1"/>
  <c r="Y514" i="3"/>
  <c r="AB514" i="3"/>
  <c r="Z514" i="3"/>
  <c r="T515" i="3"/>
  <c r="N515" i="3"/>
  <c r="O515" i="3" s="1"/>
  <c r="P515" i="3" s="1"/>
  <c r="Q515" i="3" s="1"/>
  <c r="S515" i="3" l="1"/>
  <c r="J516" i="3"/>
  <c r="D516" i="3"/>
  <c r="R516" i="3"/>
  <c r="L516" i="3"/>
  <c r="M516" i="3" l="1"/>
  <c r="U515" i="3"/>
  <c r="V515" i="3"/>
  <c r="E516" i="3" l="1"/>
  <c r="I516" i="3" s="1"/>
  <c r="W515" i="3"/>
  <c r="AA515" i="3" l="1"/>
  <c r="Y515" i="3"/>
  <c r="AB515" i="3"/>
  <c r="Z515" i="3"/>
  <c r="T516" i="3"/>
  <c r="N516" i="3"/>
  <c r="O516" i="3" s="1"/>
  <c r="P516" i="3" s="1"/>
  <c r="Q516" i="3" s="1"/>
  <c r="R517" i="3" l="1"/>
  <c r="D517" i="3"/>
  <c r="S516" i="3"/>
  <c r="J517" i="3"/>
  <c r="L517" i="3"/>
  <c r="M517" i="3" l="1"/>
  <c r="U516" i="3"/>
  <c r="V516" i="3"/>
  <c r="E517" i="3" l="1"/>
  <c r="I517" i="3" s="1"/>
  <c r="W516" i="3"/>
  <c r="AB516" i="3" l="1"/>
  <c r="AA516" i="3"/>
  <c r="Y516" i="3"/>
  <c r="Z516" i="3"/>
  <c r="T517" i="3"/>
  <c r="N517" i="3"/>
  <c r="O517" i="3" s="1"/>
  <c r="P517" i="3" s="1"/>
  <c r="Q517" i="3" s="1"/>
  <c r="L518" i="3" l="1"/>
  <c r="R518" i="3"/>
  <c r="D518" i="3"/>
  <c r="S517" i="3"/>
  <c r="J518" i="3"/>
  <c r="M518" i="3" s="1"/>
  <c r="U517" i="3" l="1"/>
  <c r="V517" i="3"/>
  <c r="E518" i="3" l="1"/>
  <c r="I518" i="3" s="1"/>
  <c r="W517" i="3"/>
  <c r="AB517" i="3" l="1"/>
  <c r="AA517" i="3"/>
  <c r="Z517" i="3"/>
  <c r="Y517" i="3"/>
  <c r="T518" i="3"/>
  <c r="N518" i="3"/>
  <c r="O518" i="3" s="1"/>
  <c r="P518" i="3" s="1"/>
  <c r="Q518" i="3" s="1"/>
  <c r="S518" i="3" l="1"/>
  <c r="L519" i="3"/>
  <c r="D519" i="3"/>
  <c r="C520" i="3" s="1"/>
  <c r="C521" i="3" s="1"/>
  <c r="C522" i="3" s="1"/>
  <c r="C523" i="3" s="1"/>
  <c r="R519" i="3"/>
  <c r="J519" i="3"/>
  <c r="M519" i="3" s="1"/>
  <c r="U518" i="3" l="1"/>
  <c r="V518" i="3"/>
  <c r="E519" i="3" l="1"/>
  <c r="I519" i="3" s="1"/>
  <c r="W518" i="3"/>
  <c r="AA518" i="3" l="1"/>
  <c r="AB518" i="3"/>
  <c r="Y518" i="3"/>
  <c r="Z518" i="3"/>
  <c r="N519" i="3"/>
  <c r="O519" i="3" s="1"/>
  <c r="P519" i="3" s="1"/>
  <c r="Q519" i="3" s="1"/>
  <c r="T519" i="3"/>
  <c r="S519" i="3" l="1"/>
  <c r="D520" i="3"/>
  <c r="R520" i="3"/>
  <c r="J520" i="3"/>
  <c r="L520" i="3"/>
  <c r="M520" i="3" l="1"/>
  <c r="U519" i="3"/>
  <c r="V519" i="3"/>
  <c r="E520" i="3" l="1"/>
  <c r="I520" i="3" s="1"/>
  <c r="T520" i="3" s="1"/>
  <c r="W519" i="3"/>
  <c r="N520" i="3" l="1"/>
  <c r="O520" i="3" s="1"/>
  <c r="P520" i="3" s="1"/>
  <c r="Q520" i="3" s="1"/>
  <c r="S520" i="3" s="1"/>
  <c r="L521" i="3"/>
  <c r="D521" i="3"/>
  <c r="AB519" i="3"/>
  <c r="Z519" i="3"/>
  <c r="AA519" i="3"/>
  <c r="Y519" i="3"/>
  <c r="J521" i="3" l="1"/>
  <c r="R521" i="3"/>
  <c r="M521" i="3"/>
  <c r="U520" i="3"/>
  <c r="V520" i="3"/>
  <c r="E521" i="3" l="1"/>
  <c r="I521" i="3" s="1"/>
  <c r="W520" i="3"/>
  <c r="AB520" i="3" l="1"/>
  <c r="Z520" i="3"/>
  <c r="Y520" i="3"/>
  <c r="AA520" i="3"/>
  <c r="T521" i="3"/>
  <c r="N521" i="3"/>
  <c r="O521" i="3" s="1"/>
  <c r="P521" i="3" s="1"/>
  <c r="Q521" i="3" s="1"/>
  <c r="L522" i="3" l="1"/>
  <c r="S521" i="3"/>
  <c r="J522" i="3"/>
  <c r="M522" i="3" s="1"/>
  <c r="R522" i="3"/>
  <c r="D522" i="3"/>
  <c r="U521" i="3" l="1"/>
  <c r="V521" i="3"/>
  <c r="E522" i="3" l="1"/>
  <c r="I522" i="3" s="1"/>
  <c r="W521" i="3"/>
  <c r="Y521" i="3" l="1"/>
  <c r="AA521" i="3"/>
  <c r="Z521" i="3"/>
  <c r="AB521" i="3"/>
  <c r="T522" i="3"/>
  <c r="N522" i="3"/>
  <c r="O522" i="3" s="1"/>
  <c r="P522" i="3" s="1"/>
  <c r="Q522" i="3" s="1"/>
  <c r="D523" i="3" l="1"/>
  <c r="C524" i="3" s="1"/>
  <c r="C525" i="3" s="1"/>
  <c r="C526" i="3" s="1"/>
  <c r="C527" i="3" s="1"/>
  <c r="R523" i="3"/>
  <c r="S522" i="3"/>
  <c r="J523" i="3"/>
  <c r="L523" i="3"/>
  <c r="M523" i="3" l="1"/>
  <c r="U522" i="3"/>
  <c r="V522" i="3"/>
  <c r="E523" i="3" l="1"/>
  <c r="I523" i="3" s="1"/>
  <c r="W522" i="3"/>
  <c r="Y522" i="3" l="1"/>
  <c r="AB522" i="3"/>
  <c r="Z522" i="3"/>
  <c r="AA522" i="3"/>
  <c r="T523" i="3"/>
  <c r="N523" i="3"/>
  <c r="O523" i="3" s="1"/>
  <c r="P523" i="3" s="1"/>
  <c r="Q523" i="3" s="1"/>
  <c r="S523" i="3" l="1"/>
  <c r="R524" i="3"/>
  <c r="D524" i="3"/>
  <c r="L524" i="3"/>
  <c r="J524" i="3"/>
  <c r="M524" i="3" l="1"/>
  <c r="U523" i="3"/>
  <c r="V523" i="3"/>
  <c r="E524" i="3" l="1"/>
  <c r="I524" i="3" s="1"/>
  <c r="W523" i="3"/>
  <c r="AB523" i="3" l="1"/>
  <c r="Y523" i="3"/>
  <c r="Z523" i="3"/>
  <c r="AA523" i="3"/>
  <c r="N524" i="3"/>
  <c r="O524" i="3" s="1"/>
  <c r="P524" i="3" s="1"/>
  <c r="Q524" i="3" s="1"/>
  <c r="T524" i="3"/>
  <c r="L525" i="3" l="1"/>
  <c r="S524" i="3"/>
  <c r="D525" i="3"/>
  <c r="J525" i="3"/>
  <c r="M525" i="3" s="1"/>
  <c r="R525" i="3"/>
  <c r="U524" i="3" l="1"/>
  <c r="V524" i="3"/>
  <c r="E525" i="3" l="1"/>
  <c r="I525" i="3" s="1"/>
  <c r="W524" i="3"/>
  <c r="AA524" i="3" l="1"/>
  <c r="AB524" i="3"/>
  <c r="Z524" i="3"/>
  <c r="Y524" i="3"/>
  <c r="T525" i="3"/>
  <c r="N525" i="3"/>
  <c r="O525" i="3" s="1"/>
  <c r="P525" i="3" s="1"/>
  <c r="Q525" i="3" s="1"/>
  <c r="D526" i="3" l="1"/>
  <c r="J526" i="3"/>
  <c r="R526" i="3"/>
  <c r="S525" i="3"/>
  <c r="L526" i="3"/>
  <c r="U525" i="3" l="1"/>
  <c r="V525" i="3"/>
  <c r="M526" i="3"/>
  <c r="E526" i="3" l="1"/>
  <c r="I526" i="3" s="1"/>
  <c r="T526" i="3" s="1"/>
  <c r="W525" i="3"/>
  <c r="AB525" i="3" l="1"/>
  <c r="Y525" i="3"/>
  <c r="Z525" i="3"/>
  <c r="AA525" i="3"/>
  <c r="N526" i="3"/>
  <c r="O526" i="3" s="1"/>
  <c r="P526" i="3" s="1"/>
  <c r="Q526" i="3" s="1"/>
  <c r="D527" i="3" l="1"/>
  <c r="C528" i="3" s="1"/>
  <c r="C529" i="3" s="1"/>
  <c r="C530" i="3" s="1"/>
  <c r="C531" i="3" s="1"/>
  <c r="L527" i="3"/>
  <c r="S526" i="3"/>
  <c r="J527" i="3"/>
  <c r="M527" i="3" s="1"/>
  <c r="R527" i="3"/>
  <c r="U526" i="3" l="1"/>
  <c r="V526" i="3"/>
  <c r="E527" i="3" l="1"/>
  <c r="I527" i="3" s="1"/>
  <c r="W526" i="3"/>
  <c r="AB526" i="3" l="1"/>
  <c r="Y526" i="3"/>
  <c r="AA526" i="3"/>
  <c r="Z526" i="3"/>
  <c r="T527" i="3"/>
  <c r="N527" i="3"/>
  <c r="O527" i="3" s="1"/>
  <c r="P527" i="3" s="1"/>
  <c r="Q527" i="3" s="1"/>
  <c r="S527" i="3" l="1"/>
  <c r="D528" i="3"/>
  <c r="L528" i="3"/>
  <c r="J528" i="3"/>
  <c r="M528" i="3" s="1"/>
  <c r="R528" i="3"/>
  <c r="U527" i="3" l="1"/>
  <c r="V527" i="3"/>
  <c r="E528" i="3" l="1"/>
  <c r="I528" i="3" s="1"/>
  <c r="W527" i="3"/>
  <c r="Z527" i="3" l="1"/>
  <c r="AA527" i="3"/>
  <c r="Y527" i="3"/>
  <c r="AB527" i="3"/>
  <c r="N528" i="3"/>
  <c r="O528" i="3" s="1"/>
  <c r="P528" i="3" s="1"/>
  <c r="Q528" i="3" s="1"/>
  <c r="T528" i="3"/>
  <c r="J529" i="3" l="1"/>
  <c r="R529" i="3"/>
  <c r="S528" i="3"/>
  <c r="D529" i="3"/>
  <c r="L529" i="3"/>
  <c r="U528" i="3" l="1"/>
  <c r="V528" i="3"/>
  <c r="M529" i="3"/>
  <c r="E529" i="3" l="1"/>
  <c r="I529" i="3" s="1"/>
  <c r="W528" i="3"/>
  <c r="AA528" i="3" l="1"/>
  <c r="Y528" i="3"/>
  <c r="Z528" i="3"/>
  <c r="AB528" i="3"/>
  <c r="T529" i="3"/>
  <c r="N529" i="3"/>
  <c r="O529" i="3" s="1"/>
  <c r="P529" i="3" s="1"/>
  <c r="Q529" i="3" s="1"/>
  <c r="D530" i="3" l="1"/>
  <c r="S529" i="3"/>
  <c r="L530" i="3"/>
  <c r="J530" i="3"/>
  <c r="M530" i="3" s="1"/>
  <c r="R530" i="3"/>
  <c r="U529" i="3" l="1"/>
  <c r="V529" i="3"/>
  <c r="E530" i="3" l="1"/>
  <c r="I530" i="3" s="1"/>
  <c r="W529" i="3"/>
  <c r="AA529" i="3" l="1"/>
  <c r="AB529" i="3"/>
  <c r="Y529" i="3"/>
  <c r="Z529" i="3"/>
  <c r="T530" i="3"/>
  <c r="N530" i="3"/>
  <c r="O530" i="3" s="1"/>
  <c r="P530" i="3" s="1"/>
  <c r="Q530" i="3" s="1"/>
  <c r="J531" i="3" l="1"/>
  <c r="R531" i="3"/>
  <c r="S530" i="3"/>
  <c r="L531" i="3"/>
  <c r="D531" i="3"/>
  <c r="C532" i="3" s="1"/>
  <c r="C533" i="3" s="1"/>
  <c r="C534" i="3" s="1"/>
  <c r="C535" i="3" s="1"/>
  <c r="M531" i="3" l="1"/>
  <c r="U530" i="3"/>
  <c r="V530" i="3"/>
  <c r="E531" i="3" l="1"/>
  <c r="I531" i="3" s="1"/>
  <c r="W530" i="3"/>
  <c r="Z530" i="3" l="1"/>
  <c r="Y530" i="3"/>
  <c r="AA530" i="3"/>
  <c r="AB530" i="3"/>
  <c r="N531" i="3"/>
  <c r="O531" i="3" s="1"/>
  <c r="P531" i="3" s="1"/>
  <c r="Q531" i="3" s="1"/>
  <c r="T531" i="3"/>
  <c r="D532" i="3" l="1"/>
  <c r="L532" i="3"/>
  <c r="S531" i="3"/>
  <c r="R532" i="3"/>
  <c r="J532" i="3"/>
  <c r="M532" i="3" s="1"/>
  <c r="U531" i="3" l="1"/>
  <c r="V531" i="3"/>
  <c r="E532" i="3" l="1"/>
  <c r="I532" i="3" s="1"/>
  <c r="W531" i="3"/>
  <c r="AB531" i="3" l="1"/>
  <c r="AA531" i="3"/>
  <c r="Z531" i="3"/>
  <c r="Y531" i="3"/>
  <c r="N532" i="3"/>
  <c r="O532" i="3" s="1"/>
  <c r="P532" i="3" s="1"/>
  <c r="Q532" i="3" s="1"/>
  <c r="T532" i="3"/>
  <c r="S532" i="3" l="1"/>
  <c r="L533" i="3"/>
  <c r="R533" i="3"/>
  <c r="D533" i="3"/>
  <c r="J533" i="3"/>
  <c r="M533" i="3" s="1"/>
  <c r="U532" i="3" l="1"/>
  <c r="V532" i="3"/>
  <c r="E533" i="3" l="1"/>
  <c r="I533" i="3" s="1"/>
  <c r="W532" i="3"/>
  <c r="AB532" i="3" l="1"/>
  <c r="Z532" i="3"/>
  <c r="Y532" i="3"/>
  <c r="AA532" i="3"/>
  <c r="T533" i="3"/>
  <c r="N533" i="3"/>
  <c r="O533" i="3" s="1"/>
  <c r="P533" i="3" s="1"/>
  <c r="Q533" i="3" s="1"/>
  <c r="S533" i="3" l="1"/>
  <c r="J534" i="3"/>
  <c r="L534" i="3"/>
  <c r="R534" i="3"/>
  <c r="D534" i="3"/>
  <c r="M534" i="3" l="1"/>
  <c r="U533" i="3"/>
  <c r="V533" i="3"/>
  <c r="E534" i="3" l="1"/>
  <c r="I534" i="3" s="1"/>
  <c r="W533" i="3"/>
  <c r="AA533" i="3" l="1"/>
  <c r="Y533" i="3"/>
  <c r="Z533" i="3"/>
  <c r="AB533" i="3"/>
  <c r="T534" i="3"/>
  <c r="N534" i="3"/>
  <c r="O534" i="3" s="1"/>
  <c r="P534" i="3" s="1"/>
  <c r="Q534" i="3" s="1"/>
  <c r="L535" i="3" l="1"/>
  <c r="R535" i="3"/>
  <c r="D535" i="3"/>
  <c r="C536" i="3" s="1"/>
  <c r="C537" i="3" s="1"/>
  <c r="C538" i="3" s="1"/>
  <c r="C539" i="3" s="1"/>
  <c r="S534" i="3"/>
  <c r="J535" i="3"/>
  <c r="M535" i="3" s="1"/>
  <c r="U534" i="3" l="1"/>
  <c r="V534" i="3"/>
  <c r="E535" i="3" l="1"/>
  <c r="I535" i="3" s="1"/>
  <c r="W534" i="3"/>
  <c r="T535" i="3" l="1"/>
  <c r="N535" i="3"/>
  <c r="O535" i="3" s="1"/>
  <c r="P535" i="3" s="1"/>
  <c r="Q535" i="3" s="1"/>
  <c r="Z534" i="3"/>
  <c r="AB534" i="3"/>
  <c r="Y534" i="3"/>
  <c r="AA534" i="3"/>
  <c r="L536" i="3" l="1"/>
  <c r="R536" i="3"/>
  <c r="S535" i="3"/>
  <c r="D536" i="3"/>
  <c r="J536" i="3"/>
  <c r="M536" i="3" l="1"/>
  <c r="U535" i="3"/>
  <c r="V535" i="3"/>
  <c r="E536" i="3" l="1"/>
  <c r="I536" i="3" s="1"/>
  <c r="W535" i="3"/>
  <c r="Z535" i="3" l="1"/>
  <c r="AB535" i="3"/>
  <c r="AA535" i="3"/>
  <c r="Y535" i="3"/>
  <c r="N536" i="3"/>
  <c r="O536" i="3" s="1"/>
  <c r="P536" i="3" s="1"/>
  <c r="Q536" i="3" s="1"/>
  <c r="T536" i="3"/>
  <c r="D537" i="3" l="1"/>
  <c r="L537" i="3"/>
  <c r="S536" i="3"/>
  <c r="R537" i="3"/>
  <c r="J537" i="3"/>
  <c r="M537" i="3" s="1"/>
  <c r="U536" i="3" l="1"/>
  <c r="V536" i="3"/>
  <c r="E537" i="3" l="1"/>
  <c r="I537" i="3" s="1"/>
  <c r="W536" i="3"/>
  <c r="Z536" i="3" l="1"/>
  <c r="AB536" i="3"/>
  <c r="Y536" i="3"/>
  <c r="AA536" i="3"/>
  <c r="N537" i="3"/>
  <c r="O537" i="3" s="1"/>
  <c r="P537" i="3" s="1"/>
  <c r="Q537" i="3" s="1"/>
  <c r="T537" i="3"/>
  <c r="L538" i="3" l="1"/>
  <c r="D538" i="3"/>
  <c r="R538" i="3"/>
  <c r="J538" i="3"/>
  <c r="M538" i="3" s="1"/>
  <c r="S537" i="3"/>
  <c r="U537" i="3" l="1"/>
  <c r="V537" i="3"/>
  <c r="E538" i="3" l="1"/>
  <c r="I538" i="3" s="1"/>
  <c r="W537" i="3"/>
  <c r="AB537" i="3" l="1"/>
  <c r="Z537" i="3"/>
  <c r="Y537" i="3"/>
  <c r="AA537" i="3"/>
  <c r="T538" i="3"/>
  <c r="N538" i="3"/>
  <c r="O538" i="3" s="1"/>
  <c r="P538" i="3" s="1"/>
  <c r="Q538" i="3" s="1"/>
  <c r="R539" i="3" l="1"/>
  <c r="J539" i="3"/>
  <c r="D539" i="3"/>
  <c r="C540" i="3" s="1"/>
  <c r="C541" i="3" s="1"/>
  <c r="C542" i="3" s="1"/>
  <c r="C543" i="3" s="1"/>
  <c r="S538" i="3"/>
  <c r="L539" i="3"/>
  <c r="U538" i="3" l="1"/>
  <c r="V538" i="3"/>
  <c r="M539" i="3"/>
  <c r="E539" i="3" l="1"/>
  <c r="I539" i="3" s="1"/>
  <c r="T539" i="3" s="1"/>
  <c r="W538" i="3"/>
  <c r="Y538" i="3" l="1"/>
  <c r="AB538" i="3"/>
  <c r="Z538" i="3"/>
  <c r="AA538" i="3"/>
  <c r="N539" i="3"/>
  <c r="O539" i="3" s="1"/>
  <c r="P539" i="3" s="1"/>
  <c r="Q539" i="3" s="1"/>
  <c r="D540" i="3" l="1"/>
  <c r="S539" i="3"/>
  <c r="L540" i="3"/>
  <c r="R540" i="3"/>
  <c r="J540" i="3"/>
  <c r="M540" i="3" s="1"/>
  <c r="U539" i="3" l="1"/>
  <c r="V539" i="3"/>
  <c r="E540" i="3" l="1"/>
  <c r="I540" i="3" s="1"/>
  <c r="W539" i="3"/>
  <c r="AA539" i="3" l="1"/>
  <c r="Y539" i="3"/>
  <c r="Z539" i="3"/>
  <c r="AB539" i="3"/>
  <c r="N540" i="3"/>
  <c r="O540" i="3" s="1"/>
  <c r="P540" i="3" s="1"/>
  <c r="Q540" i="3" s="1"/>
  <c r="T540" i="3"/>
  <c r="L541" i="3" l="1"/>
  <c r="R541" i="3"/>
  <c r="D541" i="3"/>
  <c r="S540" i="3"/>
  <c r="J541" i="3"/>
  <c r="M541" i="3" s="1"/>
  <c r="U540" i="3" l="1"/>
  <c r="V540" i="3"/>
  <c r="E541" i="3" l="1"/>
  <c r="I541" i="3" s="1"/>
  <c r="W540" i="3"/>
  <c r="Z540" i="3" l="1"/>
  <c r="Y540" i="3"/>
  <c r="AA540" i="3"/>
  <c r="AB540" i="3"/>
  <c r="T541" i="3"/>
  <c r="N541" i="3"/>
  <c r="O541" i="3" s="1"/>
  <c r="P541" i="3" s="1"/>
  <c r="Q541" i="3" s="1"/>
  <c r="R542" i="3" l="1"/>
  <c r="D542" i="3"/>
  <c r="S541" i="3"/>
  <c r="J542" i="3"/>
  <c r="L542" i="3"/>
  <c r="M542" i="3" l="1"/>
  <c r="U541" i="3"/>
  <c r="V541" i="3"/>
  <c r="E542" i="3" l="1"/>
  <c r="I542" i="3" s="1"/>
  <c r="W541" i="3"/>
  <c r="Y541" i="3" l="1"/>
  <c r="AB541" i="3"/>
  <c r="Z541" i="3"/>
  <c r="AA541" i="3"/>
  <c r="T542" i="3"/>
  <c r="N542" i="3"/>
  <c r="O542" i="3" s="1"/>
  <c r="P542" i="3" s="1"/>
  <c r="Q542" i="3" s="1"/>
  <c r="R543" i="3" l="1"/>
  <c r="L543" i="3"/>
  <c r="S542" i="3"/>
  <c r="D543" i="3"/>
  <c r="C544" i="3" s="1"/>
  <c r="C545" i="3" s="1"/>
  <c r="C546" i="3" s="1"/>
  <c r="C547" i="3" s="1"/>
  <c r="J543" i="3"/>
  <c r="M543" i="3" s="1"/>
  <c r="U542" i="3" l="1"/>
  <c r="V542" i="3"/>
  <c r="E543" i="3" l="1"/>
  <c r="I543" i="3" s="1"/>
  <c r="W542" i="3"/>
  <c r="AA542" i="3" l="1"/>
  <c r="Y542" i="3"/>
  <c r="AB542" i="3"/>
  <c r="Z542" i="3"/>
  <c r="T543" i="3"/>
  <c r="N543" i="3"/>
  <c r="O543" i="3" s="1"/>
  <c r="P543" i="3" s="1"/>
  <c r="Q543" i="3" s="1"/>
  <c r="S543" i="3" l="1"/>
  <c r="L544" i="3"/>
  <c r="R544" i="3"/>
  <c r="J544" i="3"/>
  <c r="M544" i="3" s="1"/>
  <c r="D544" i="3"/>
  <c r="U543" i="3" l="1"/>
  <c r="V543" i="3"/>
  <c r="E544" i="3" l="1"/>
  <c r="I544" i="3" s="1"/>
  <c r="W543" i="3"/>
  <c r="Z543" i="3" l="1"/>
  <c r="AA543" i="3"/>
  <c r="Y543" i="3"/>
  <c r="AB543" i="3"/>
  <c r="N544" i="3"/>
  <c r="O544" i="3" s="1"/>
  <c r="P544" i="3" s="1"/>
  <c r="Q544" i="3" s="1"/>
  <c r="T544" i="3"/>
  <c r="L545" i="3" l="1"/>
  <c r="D545" i="3"/>
  <c r="S544" i="3"/>
  <c r="R545" i="3"/>
  <c r="J545" i="3"/>
  <c r="M545" i="3" l="1"/>
  <c r="U544" i="3"/>
  <c r="V544" i="3"/>
  <c r="E545" i="3" l="1"/>
  <c r="I545" i="3" s="1"/>
  <c r="W544" i="3"/>
  <c r="AA544" i="3" l="1"/>
  <c r="AB544" i="3"/>
  <c r="Y544" i="3"/>
  <c r="Z544" i="3"/>
  <c r="N545" i="3"/>
  <c r="O545" i="3" s="1"/>
  <c r="P545" i="3" s="1"/>
  <c r="Q545" i="3" s="1"/>
  <c r="T545" i="3"/>
  <c r="R546" i="3" l="1"/>
  <c r="D546" i="3"/>
  <c r="J546" i="3"/>
  <c r="S545" i="3"/>
  <c r="L546" i="3"/>
  <c r="U545" i="3" l="1"/>
  <c r="V545" i="3"/>
  <c r="M546" i="3"/>
  <c r="E546" i="3" l="1"/>
  <c r="I546" i="3" s="1"/>
  <c r="W545" i="3"/>
  <c r="Y545" i="3" l="1"/>
  <c r="Z545" i="3"/>
  <c r="AB545" i="3"/>
  <c r="AA545" i="3"/>
  <c r="N546" i="3"/>
  <c r="O546" i="3" s="1"/>
  <c r="P546" i="3" s="1"/>
  <c r="Q546" i="3" s="1"/>
  <c r="T546" i="3"/>
  <c r="L547" i="3" l="1"/>
  <c r="R547" i="3"/>
  <c r="D547" i="3"/>
  <c r="C548" i="3" s="1"/>
  <c r="C549" i="3" s="1"/>
  <c r="C550" i="3" s="1"/>
  <c r="C551" i="3" s="1"/>
  <c r="J547" i="3"/>
  <c r="S546" i="3"/>
  <c r="M547" i="3" l="1"/>
  <c r="U546" i="3"/>
  <c r="V546" i="3"/>
  <c r="E547" i="3" l="1"/>
  <c r="I547" i="3" s="1"/>
  <c r="W546" i="3"/>
  <c r="AB546" i="3" l="1"/>
  <c r="Y546" i="3"/>
  <c r="Z546" i="3"/>
  <c r="AA546" i="3"/>
  <c r="T547" i="3"/>
  <c r="N547" i="3"/>
  <c r="O547" i="3" s="1"/>
  <c r="P547" i="3" s="1"/>
  <c r="Q547" i="3" s="1"/>
  <c r="L548" i="3" l="1"/>
  <c r="S547" i="3"/>
  <c r="D548" i="3"/>
  <c r="J548" i="3"/>
  <c r="M548" i="3" s="1"/>
  <c r="R548" i="3"/>
  <c r="U547" i="3" l="1"/>
  <c r="V547" i="3"/>
  <c r="E548" i="3" l="1"/>
  <c r="I548" i="3" s="1"/>
  <c r="W547" i="3"/>
  <c r="AB547" i="3" l="1"/>
  <c r="AA547" i="3"/>
  <c r="Z547" i="3"/>
  <c r="Y547" i="3"/>
  <c r="T548" i="3"/>
  <c r="N548" i="3"/>
  <c r="O548" i="3" s="1"/>
  <c r="P548" i="3" s="1"/>
  <c r="Q548" i="3" s="1"/>
  <c r="S548" i="3" l="1"/>
  <c r="J549" i="3"/>
  <c r="R549" i="3"/>
  <c r="L549" i="3"/>
  <c r="D549" i="3"/>
  <c r="M549" i="3" l="1"/>
  <c r="U548" i="3"/>
  <c r="V548" i="3"/>
  <c r="E549" i="3" l="1"/>
  <c r="I549" i="3" s="1"/>
  <c r="W548" i="3"/>
  <c r="AA548" i="3" l="1"/>
  <c r="Y548" i="3"/>
  <c r="Z548" i="3"/>
  <c r="AB548" i="3"/>
  <c r="N549" i="3"/>
  <c r="O549" i="3" s="1"/>
  <c r="P549" i="3" s="1"/>
  <c r="Q549" i="3" s="1"/>
  <c r="T549" i="3"/>
  <c r="S549" i="3" l="1"/>
  <c r="R550" i="3"/>
  <c r="L550" i="3"/>
  <c r="D550" i="3"/>
  <c r="J550" i="3"/>
  <c r="M550" i="3" s="1"/>
  <c r="U549" i="3" l="1"/>
  <c r="V549" i="3"/>
  <c r="E550" i="3" l="1"/>
  <c r="I550" i="3" s="1"/>
  <c r="W549" i="3"/>
  <c r="Y549" i="3" l="1"/>
  <c r="AA549" i="3"/>
  <c r="Z549" i="3"/>
  <c r="AB549" i="3"/>
  <c r="N550" i="3"/>
  <c r="O550" i="3" s="1"/>
  <c r="P550" i="3" s="1"/>
  <c r="Q550" i="3" s="1"/>
  <c r="T550" i="3"/>
  <c r="J551" i="3" l="1"/>
  <c r="L551" i="3"/>
  <c r="R551" i="3"/>
  <c r="D551" i="3"/>
  <c r="C552" i="3" s="1"/>
  <c r="C553" i="3" s="1"/>
  <c r="C554" i="3" s="1"/>
  <c r="C555" i="3" s="1"/>
  <c r="S550" i="3"/>
  <c r="U550" i="3" l="1"/>
  <c r="V550" i="3"/>
  <c r="M551" i="3"/>
  <c r="E551" i="3" l="1"/>
  <c r="I551" i="3" s="1"/>
  <c r="W550" i="3"/>
  <c r="AA550" i="3" l="1"/>
  <c r="Z550" i="3"/>
  <c r="Y550" i="3"/>
  <c r="AB550" i="3"/>
  <c r="N551" i="3"/>
  <c r="O551" i="3" s="1"/>
  <c r="P551" i="3" s="1"/>
  <c r="Q551" i="3" s="1"/>
  <c r="T551" i="3"/>
  <c r="D552" i="3" l="1"/>
  <c r="S551" i="3"/>
  <c r="J552" i="3"/>
  <c r="L552" i="3"/>
  <c r="R552" i="3"/>
  <c r="M552" i="3" l="1"/>
  <c r="U551" i="3"/>
  <c r="V551" i="3"/>
  <c r="E552" i="3" l="1"/>
  <c r="I552" i="3" s="1"/>
  <c r="W551" i="3"/>
  <c r="AB551" i="3" l="1"/>
  <c r="Y551" i="3"/>
  <c r="AA551" i="3"/>
  <c r="Z551" i="3"/>
  <c r="N552" i="3"/>
  <c r="O552" i="3" s="1"/>
  <c r="P552" i="3" s="1"/>
  <c r="Q552" i="3" s="1"/>
  <c r="T552" i="3"/>
  <c r="D553" i="3" l="1"/>
  <c r="R553" i="3"/>
  <c r="S552" i="3"/>
  <c r="J553" i="3"/>
  <c r="L553" i="3"/>
  <c r="M553" i="3" l="1"/>
  <c r="U552" i="3"/>
  <c r="V552" i="3"/>
  <c r="E553" i="3" l="1"/>
  <c r="I553" i="3" s="1"/>
  <c r="W552" i="3"/>
  <c r="Y552" i="3" l="1"/>
  <c r="AB552" i="3"/>
  <c r="Z552" i="3"/>
  <c r="AA552" i="3"/>
  <c r="N553" i="3"/>
  <c r="O553" i="3" s="1"/>
  <c r="P553" i="3" s="1"/>
  <c r="Q553" i="3" s="1"/>
  <c r="T553" i="3"/>
  <c r="L554" i="3" l="1"/>
  <c r="S553" i="3"/>
  <c r="D554" i="3"/>
  <c r="R554" i="3"/>
  <c r="J554" i="3"/>
  <c r="M554" i="3" s="1"/>
  <c r="U553" i="3" l="1"/>
  <c r="V553" i="3"/>
  <c r="E554" i="3" l="1"/>
  <c r="I554" i="3" s="1"/>
  <c r="W553" i="3"/>
  <c r="Y553" i="3" l="1"/>
  <c r="AA553" i="3"/>
  <c r="Z553" i="3"/>
  <c r="AB553" i="3"/>
  <c r="T554" i="3"/>
  <c r="N554" i="3"/>
  <c r="O554" i="3" s="1"/>
  <c r="P554" i="3" s="1"/>
  <c r="Q554" i="3" s="1"/>
  <c r="S554" i="3" l="1"/>
  <c r="D555" i="3"/>
  <c r="C556" i="3" s="1"/>
  <c r="C557" i="3" s="1"/>
  <c r="C558" i="3" s="1"/>
  <c r="C559" i="3" s="1"/>
  <c r="L555" i="3"/>
  <c r="J555" i="3"/>
  <c r="R555" i="3"/>
  <c r="M555" i="3" l="1"/>
  <c r="U554" i="3"/>
  <c r="V554" i="3"/>
  <c r="E555" i="3" l="1"/>
  <c r="I555" i="3" s="1"/>
  <c r="W554" i="3"/>
  <c r="Z554" i="3" l="1"/>
  <c r="Y554" i="3"/>
  <c r="AB554" i="3"/>
  <c r="AA554" i="3"/>
  <c r="N555" i="3"/>
  <c r="O555" i="3" s="1"/>
  <c r="P555" i="3" s="1"/>
  <c r="Q555" i="3" s="1"/>
  <c r="T555" i="3"/>
  <c r="S555" i="3" l="1"/>
  <c r="D556" i="3"/>
  <c r="R556" i="3"/>
  <c r="J556" i="3"/>
  <c r="L556" i="3"/>
  <c r="M556" i="3" l="1"/>
  <c r="U555" i="3"/>
  <c r="V555" i="3"/>
  <c r="E556" i="3" l="1"/>
  <c r="I556" i="3" s="1"/>
  <c r="T556" i="3" s="1"/>
  <c r="W555" i="3"/>
  <c r="N556" i="3" l="1"/>
  <c r="O556" i="3" s="1"/>
  <c r="P556" i="3" s="1"/>
  <c r="Q556" i="3" s="1"/>
  <c r="D557" i="3" s="1"/>
  <c r="Z555" i="3"/>
  <c r="Y555" i="3"/>
  <c r="AB555" i="3"/>
  <c r="AA555" i="3"/>
  <c r="J557" i="3" l="1"/>
  <c r="R557" i="3"/>
  <c r="L557" i="3"/>
  <c r="M557" i="3" s="1"/>
  <c r="S556" i="3"/>
  <c r="U556" i="3" s="1"/>
  <c r="V556" i="3"/>
  <c r="E557" i="3" l="1"/>
  <c r="I557" i="3" s="1"/>
  <c r="W556" i="3"/>
  <c r="Y556" i="3" l="1"/>
  <c r="Z556" i="3"/>
  <c r="AA556" i="3"/>
  <c r="AB556" i="3"/>
  <c r="T557" i="3"/>
  <c r="N557" i="3"/>
  <c r="O557" i="3" s="1"/>
  <c r="P557" i="3" s="1"/>
  <c r="Q557" i="3" s="1"/>
  <c r="L558" i="3" l="1"/>
  <c r="R558" i="3"/>
  <c r="D558" i="3"/>
  <c r="S557" i="3"/>
  <c r="J558" i="3"/>
  <c r="M558" i="3" s="1"/>
  <c r="U557" i="3" l="1"/>
  <c r="V557" i="3"/>
  <c r="E558" i="3" l="1"/>
  <c r="I558" i="3" s="1"/>
  <c r="W557" i="3"/>
  <c r="AB557" i="3" l="1"/>
  <c r="Y557" i="3"/>
  <c r="AA557" i="3"/>
  <c r="Z557" i="3"/>
  <c r="T558" i="3"/>
  <c r="N558" i="3"/>
  <c r="O558" i="3" s="1"/>
  <c r="P558" i="3" s="1"/>
  <c r="Q558" i="3" s="1"/>
  <c r="L559" i="3" l="1"/>
  <c r="S558" i="3"/>
  <c r="R559" i="3"/>
  <c r="D559" i="3"/>
  <c r="C560" i="3" s="1"/>
  <c r="C561" i="3" s="1"/>
  <c r="C562" i="3" s="1"/>
  <c r="C563" i="3" s="1"/>
  <c r="J559" i="3"/>
  <c r="M559" i="3" s="1"/>
  <c r="U558" i="3" l="1"/>
  <c r="V558" i="3"/>
  <c r="E559" i="3" l="1"/>
  <c r="I559" i="3" s="1"/>
  <c r="W558" i="3"/>
  <c r="Y558" i="3" l="1"/>
  <c r="AA558" i="3"/>
  <c r="Z558" i="3"/>
  <c r="AB558" i="3"/>
  <c r="T559" i="3"/>
  <c r="N559" i="3"/>
  <c r="O559" i="3" s="1"/>
  <c r="P559" i="3" s="1"/>
  <c r="Q559" i="3" s="1"/>
  <c r="L560" i="3" l="1"/>
  <c r="S559" i="3"/>
  <c r="D560" i="3"/>
  <c r="R560" i="3"/>
  <c r="J560" i="3"/>
  <c r="M560" i="3" s="1"/>
  <c r="U559" i="3" l="1"/>
  <c r="V559" i="3"/>
  <c r="E560" i="3" l="1"/>
  <c r="I560" i="3" s="1"/>
  <c r="W559" i="3"/>
  <c r="AB559" i="3" l="1"/>
  <c r="Y559" i="3"/>
  <c r="AA559" i="3"/>
  <c r="Z559" i="3"/>
  <c r="T560" i="3"/>
  <c r="N560" i="3"/>
  <c r="O560" i="3" s="1"/>
  <c r="P560" i="3" s="1"/>
  <c r="Q560" i="3" s="1"/>
  <c r="L561" i="3" l="1"/>
  <c r="R561" i="3"/>
  <c r="J561" i="3"/>
  <c r="M561" i="3" s="1"/>
  <c r="D561" i="3"/>
  <c r="S560" i="3"/>
  <c r="U560" i="3" l="1"/>
  <c r="V560" i="3"/>
  <c r="E561" i="3" l="1"/>
  <c r="I561" i="3" s="1"/>
  <c r="W560" i="3"/>
  <c r="Z560" i="3" l="1"/>
  <c r="AB560" i="3"/>
  <c r="AA560" i="3"/>
  <c r="Y560" i="3"/>
  <c r="T561" i="3"/>
  <c r="N561" i="3"/>
  <c r="O561" i="3" s="1"/>
  <c r="P561" i="3" s="1"/>
  <c r="Q561" i="3" s="1"/>
  <c r="J562" i="3" l="1"/>
  <c r="D562" i="3"/>
  <c r="R562" i="3"/>
  <c r="L562" i="3"/>
  <c r="S561" i="3"/>
  <c r="U561" i="3" l="1"/>
  <c r="V561" i="3"/>
  <c r="M562" i="3"/>
  <c r="E562" i="3" l="1"/>
  <c r="I562" i="3" s="1"/>
  <c r="T562" i="3" s="1"/>
  <c r="W561" i="3"/>
  <c r="AB561" i="3" l="1"/>
  <c r="Z561" i="3"/>
  <c r="AA561" i="3"/>
  <c r="Y561" i="3"/>
  <c r="N562" i="3"/>
  <c r="O562" i="3" s="1"/>
  <c r="P562" i="3" s="1"/>
  <c r="Q562" i="3" s="1"/>
  <c r="D563" i="3" l="1"/>
  <c r="C564" i="3" s="1"/>
  <c r="C565" i="3" s="1"/>
  <c r="C566" i="3" s="1"/>
  <c r="C567" i="3" s="1"/>
  <c r="S562" i="3"/>
  <c r="J563" i="3"/>
  <c r="R563" i="3"/>
  <c r="L563" i="3"/>
  <c r="M563" i="3" l="1"/>
  <c r="U562" i="3"/>
  <c r="V562" i="3"/>
  <c r="W562" i="3" l="1"/>
  <c r="E563" i="3"/>
  <c r="I563" i="3" s="1"/>
  <c r="T563" i="3" s="1"/>
  <c r="N563" i="3" l="1"/>
  <c r="O563" i="3" s="1"/>
  <c r="P563" i="3" s="1"/>
  <c r="Q563" i="3" s="1"/>
  <c r="S563" i="3" s="1"/>
  <c r="AA562" i="3"/>
  <c r="Y562" i="3"/>
  <c r="AB562" i="3"/>
  <c r="Z562" i="3"/>
  <c r="J564" i="3" l="1"/>
  <c r="R564" i="3"/>
  <c r="L564" i="3"/>
  <c r="D564" i="3"/>
  <c r="U563" i="3"/>
  <c r="V563" i="3"/>
  <c r="M564" i="3" l="1"/>
  <c r="E564" i="3"/>
  <c r="I564" i="3" s="1"/>
  <c r="W563" i="3"/>
  <c r="AA563" i="3" l="1"/>
  <c r="Z563" i="3"/>
  <c r="AB563" i="3"/>
  <c r="Y563" i="3"/>
  <c r="N564" i="3"/>
  <c r="O564" i="3" s="1"/>
  <c r="P564" i="3" s="1"/>
  <c r="Q564" i="3" s="1"/>
  <c r="T564" i="3"/>
  <c r="D565" i="3" l="1"/>
  <c r="S564" i="3"/>
  <c r="R565" i="3"/>
  <c r="L565" i="3"/>
  <c r="J565" i="3"/>
  <c r="M565" i="3" l="1"/>
  <c r="U564" i="3"/>
  <c r="V564" i="3"/>
  <c r="W564" i="3" l="1"/>
  <c r="AA564" i="3" s="1"/>
  <c r="E565" i="3"/>
  <c r="I565" i="3" s="1"/>
  <c r="Z564" i="3" l="1"/>
  <c r="AB564" i="3"/>
  <c r="Y564" i="3"/>
  <c r="T565" i="3"/>
  <c r="N565" i="3"/>
  <c r="O565" i="3" s="1"/>
  <c r="P565" i="3" s="1"/>
  <c r="Q565" i="3" s="1"/>
  <c r="D566" i="3" l="1"/>
  <c r="L566" i="3"/>
  <c r="S565" i="3"/>
  <c r="R566" i="3"/>
  <c r="J566" i="3"/>
  <c r="M566" i="3" s="1"/>
  <c r="U565" i="3" l="1"/>
  <c r="V565" i="3"/>
  <c r="E566" i="3" l="1"/>
  <c r="I566" i="3" s="1"/>
  <c r="W565" i="3"/>
  <c r="AA565" i="3" l="1"/>
  <c r="AB565" i="3"/>
  <c r="Z565" i="3"/>
  <c r="Y565" i="3"/>
  <c r="N566" i="3"/>
  <c r="O566" i="3" s="1"/>
  <c r="P566" i="3" s="1"/>
  <c r="Q566" i="3" s="1"/>
  <c r="T566" i="3"/>
  <c r="S566" i="3" l="1"/>
  <c r="R567" i="3"/>
  <c r="L567" i="3"/>
  <c r="J567" i="3"/>
  <c r="M567" i="3" s="1"/>
  <c r="D567" i="3"/>
  <c r="C568" i="3" s="1"/>
  <c r="C569" i="3" s="1"/>
  <c r="C570" i="3" s="1"/>
  <c r="C571" i="3" s="1"/>
  <c r="U566" i="3" l="1"/>
  <c r="V566" i="3"/>
  <c r="E567" i="3" l="1"/>
  <c r="I567" i="3" s="1"/>
  <c r="W566" i="3"/>
  <c r="Z566" i="3" l="1"/>
  <c r="Y566" i="3"/>
  <c r="AA566" i="3"/>
  <c r="AB566" i="3"/>
  <c r="T567" i="3"/>
  <c r="N567" i="3"/>
  <c r="O567" i="3" s="1"/>
  <c r="P567" i="3" s="1"/>
  <c r="Q567" i="3" s="1"/>
  <c r="S567" i="3" l="1"/>
  <c r="L568" i="3"/>
  <c r="D568" i="3"/>
  <c r="R568" i="3"/>
  <c r="J568" i="3"/>
  <c r="M568" i="3" s="1"/>
  <c r="U567" i="3" l="1"/>
  <c r="V567" i="3"/>
  <c r="E568" i="3" l="1"/>
  <c r="I568" i="3" s="1"/>
  <c r="W567" i="3"/>
  <c r="Y567" i="3" l="1"/>
  <c r="AA567" i="3"/>
  <c r="AB567" i="3"/>
  <c r="Z567" i="3"/>
  <c r="T568" i="3"/>
  <c r="N568" i="3"/>
  <c r="O568" i="3" s="1"/>
  <c r="P568" i="3" s="1"/>
  <c r="Q568" i="3" s="1"/>
  <c r="L569" i="3" l="1"/>
  <c r="S568" i="3"/>
  <c r="J569" i="3"/>
  <c r="M569" i="3" s="1"/>
  <c r="D569" i="3"/>
  <c r="R569" i="3"/>
  <c r="U568" i="3" l="1"/>
  <c r="V568" i="3"/>
  <c r="E569" i="3" l="1"/>
  <c r="I569" i="3" s="1"/>
  <c r="W568" i="3"/>
  <c r="AA568" i="3" l="1"/>
  <c r="Y568" i="3"/>
  <c r="Z568" i="3"/>
  <c r="AB568" i="3"/>
  <c r="N569" i="3"/>
  <c r="O569" i="3" s="1"/>
  <c r="P569" i="3" s="1"/>
  <c r="Q569" i="3" s="1"/>
  <c r="T569" i="3"/>
  <c r="L570" i="3" l="1"/>
  <c r="D570" i="3"/>
  <c r="R570" i="3"/>
  <c r="S569" i="3"/>
  <c r="J570" i="3"/>
  <c r="M570" i="3" l="1"/>
  <c r="U569" i="3"/>
  <c r="V569" i="3"/>
  <c r="E570" i="3" l="1"/>
  <c r="I570" i="3" s="1"/>
  <c r="W569" i="3"/>
  <c r="Y569" i="3" l="1"/>
  <c r="Z569" i="3"/>
  <c r="AA569" i="3"/>
  <c r="AB569" i="3"/>
  <c r="N570" i="3"/>
  <c r="O570" i="3" s="1"/>
  <c r="P570" i="3" s="1"/>
  <c r="Q570" i="3" s="1"/>
  <c r="T570" i="3"/>
  <c r="L571" i="3" l="1"/>
  <c r="S570" i="3"/>
  <c r="R571" i="3"/>
  <c r="J571" i="3"/>
  <c r="M571" i="3" s="1"/>
  <c r="D571" i="3"/>
  <c r="C572" i="3" s="1"/>
  <c r="C573" i="3" s="1"/>
  <c r="C574" i="3" s="1"/>
  <c r="C575" i="3" s="1"/>
  <c r="U570" i="3" l="1"/>
  <c r="V570" i="3"/>
  <c r="E571" i="3" l="1"/>
  <c r="I571" i="3" s="1"/>
  <c r="W570" i="3"/>
  <c r="Y570" i="3" l="1"/>
  <c r="AB570" i="3"/>
  <c r="Z570" i="3"/>
  <c r="AA570" i="3"/>
  <c r="T571" i="3"/>
  <c r="N571" i="3"/>
  <c r="O571" i="3" s="1"/>
  <c r="P571" i="3" s="1"/>
  <c r="Q571" i="3" s="1"/>
  <c r="L572" i="3" l="1"/>
  <c r="S571" i="3"/>
  <c r="D572" i="3"/>
  <c r="R572" i="3"/>
  <c r="J572" i="3"/>
  <c r="M572" i="3" l="1"/>
  <c r="U571" i="3"/>
  <c r="V571" i="3"/>
  <c r="W571" i="3" l="1"/>
  <c r="AB571" i="3" s="1"/>
  <c r="E572" i="3"/>
  <c r="I572" i="3" s="1"/>
  <c r="Z571" i="3" l="1"/>
  <c r="Y571" i="3"/>
  <c r="AA571" i="3"/>
  <c r="T572" i="3"/>
  <c r="N572" i="3"/>
  <c r="O572" i="3" s="1"/>
  <c r="P572" i="3" s="1"/>
  <c r="Q572" i="3" s="1"/>
  <c r="S572" i="3" l="1"/>
  <c r="J573" i="3"/>
  <c r="L573" i="3"/>
  <c r="D573" i="3"/>
  <c r="R573" i="3"/>
  <c r="M573" i="3" l="1"/>
  <c r="U572" i="3"/>
  <c r="V572" i="3"/>
  <c r="E573" i="3" l="1"/>
  <c r="I573" i="3" s="1"/>
  <c r="W572" i="3"/>
  <c r="AA572" i="3" l="1"/>
  <c r="AB572" i="3"/>
  <c r="Y572" i="3"/>
  <c r="Z572" i="3"/>
  <c r="T573" i="3"/>
  <c r="N573" i="3"/>
  <c r="O573" i="3" s="1"/>
  <c r="P573" i="3" s="1"/>
  <c r="Q573" i="3" s="1"/>
  <c r="L574" i="3" l="1"/>
  <c r="J574" i="3"/>
  <c r="M574" i="3" s="1"/>
  <c r="D574" i="3"/>
  <c r="S573" i="3"/>
  <c r="R574" i="3"/>
  <c r="U573" i="3" l="1"/>
  <c r="V573" i="3"/>
  <c r="E574" i="3" l="1"/>
  <c r="I574" i="3" s="1"/>
  <c r="W573" i="3"/>
  <c r="Y573" i="3" l="1"/>
  <c r="Z573" i="3"/>
  <c r="AA573" i="3"/>
  <c r="AB573" i="3"/>
  <c r="T574" i="3"/>
  <c r="N574" i="3"/>
  <c r="O574" i="3" s="1"/>
  <c r="P574" i="3" s="1"/>
  <c r="Q574" i="3" s="1"/>
  <c r="S574" i="3" l="1"/>
  <c r="L575" i="3"/>
  <c r="R575" i="3"/>
  <c r="D575" i="3"/>
  <c r="C576" i="3" s="1"/>
  <c r="C577" i="3" s="1"/>
  <c r="C578" i="3" s="1"/>
  <c r="C579" i="3" s="1"/>
  <c r="J575" i="3"/>
  <c r="M575" i="3" s="1"/>
  <c r="U574" i="3" l="1"/>
  <c r="V574" i="3"/>
  <c r="E575" i="3" l="1"/>
  <c r="I575" i="3" s="1"/>
  <c r="W574" i="3"/>
  <c r="Z574" i="3" l="1"/>
  <c r="Y574" i="3"/>
  <c r="AB574" i="3"/>
  <c r="AA574" i="3"/>
  <c r="T575" i="3"/>
  <c r="N575" i="3"/>
  <c r="O575" i="3" s="1"/>
  <c r="P575" i="3" s="1"/>
  <c r="Q575" i="3" s="1"/>
  <c r="L576" i="3" l="1"/>
  <c r="D576" i="3"/>
  <c r="S575" i="3"/>
  <c r="R576" i="3"/>
  <c r="J576" i="3"/>
  <c r="M576" i="3" l="1"/>
  <c r="U575" i="3"/>
  <c r="V575" i="3"/>
  <c r="E576" i="3" l="1"/>
  <c r="I576" i="3" s="1"/>
  <c r="W575" i="3"/>
  <c r="Y575" i="3" l="1"/>
  <c r="Z575" i="3"/>
  <c r="AA575" i="3"/>
  <c r="AB575" i="3"/>
  <c r="N576" i="3"/>
  <c r="O576" i="3" s="1"/>
  <c r="P576" i="3" s="1"/>
  <c r="Q576" i="3" s="1"/>
  <c r="T576" i="3"/>
  <c r="S576" i="3" l="1"/>
  <c r="D577" i="3"/>
  <c r="J577" i="3"/>
  <c r="R577" i="3"/>
  <c r="L577" i="3"/>
  <c r="M577" i="3" l="1"/>
  <c r="U576" i="3"/>
  <c r="V576" i="3"/>
  <c r="E577" i="3" l="1"/>
  <c r="I577" i="3" s="1"/>
  <c r="T577" i="3" s="1"/>
  <c r="W576" i="3"/>
  <c r="N577" i="3"/>
  <c r="O577" i="3" s="1"/>
  <c r="P577" i="3" s="1"/>
  <c r="Q577" i="3" s="1"/>
  <c r="S577" i="3" l="1"/>
  <c r="R578" i="3"/>
  <c r="D578" i="3"/>
  <c r="L578" i="3"/>
  <c r="J578" i="3"/>
  <c r="Z576" i="3"/>
  <c r="AA576" i="3"/>
  <c r="AB576" i="3"/>
  <c r="Y576" i="3"/>
  <c r="M578" i="3" l="1"/>
  <c r="U577" i="3"/>
  <c r="V577" i="3"/>
  <c r="E578" i="3" l="1"/>
  <c r="I578" i="3" s="1"/>
  <c r="W577" i="3"/>
  <c r="T578" i="3" l="1"/>
  <c r="N578" i="3"/>
  <c r="O578" i="3" s="1"/>
  <c r="P578" i="3" s="1"/>
  <c r="Q578" i="3" s="1"/>
  <c r="Z577" i="3"/>
  <c r="Y577" i="3"/>
  <c r="AA577" i="3"/>
  <c r="AB577" i="3"/>
  <c r="L579" i="3" l="1"/>
  <c r="R579" i="3"/>
  <c r="J579" i="3"/>
  <c r="D579" i="3"/>
  <c r="C580" i="3" s="1"/>
  <c r="C581" i="3" s="1"/>
  <c r="C582" i="3" s="1"/>
  <c r="C583" i="3" s="1"/>
  <c r="S578" i="3"/>
  <c r="M579" i="3" l="1"/>
  <c r="U578" i="3"/>
  <c r="V578" i="3"/>
  <c r="E579" i="3" l="1"/>
  <c r="I579" i="3" s="1"/>
  <c r="W578" i="3"/>
  <c r="Z578" i="3" l="1"/>
  <c r="Y578" i="3"/>
  <c r="AB578" i="3"/>
  <c r="AA578" i="3"/>
  <c r="T579" i="3"/>
  <c r="N579" i="3"/>
  <c r="O579" i="3" s="1"/>
  <c r="P579" i="3" s="1"/>
  <c r="Q579" i="3" s="1"/>
  <c r="L580" i="3" l="1"/>
  <c r="D580" i="3"/>
  <c r="R580" i="3"/>
  <c r="S579" i="3"/>
  <c r="J580" i="3"/>
  <c r="M580" i="3" s="1"/>
  <c r="U579" i="3" l="1"/>
  <c r="V579" i="3"/>
  <c r="E580" i="3" l="1"/>
  <c r="I580" i="3" s="1"/>
  <c r="W579" i="3"/>
  <c r="Y579" i="3" l="1"/>
  <c r="AA579" i="3"/>
  <c r="Z579" i="3"/>
  <c r="AB579" i="3"/>
  <c r="N580" i="3"/>
  <c r="O580" i="3" s="1"/>
  <c r="P580" i="3" s="1"/>
  <c r="Q580" i="3" s="1"/>
  <c r="T580" i="3"/>
  <c r="S580" i="3" l="1"/>
  <c r="J581" i="3"/>
  <c r="R581" i="3"/>
  <c r="D581" i="3"/>
  <c r="L581" i="3"/>
  <c r="M581" i="3" l="1"/>
  <c r="U580" i="3"/>
  <c r="V580" i="3"/>
  <c r="E581" i="3" l="1"/>
  <c r="I581" i="3" s="1"/>
  <c r="T581" i="3" s="1"/>
  <c r="W580" i="3"/>
  <c r="N581" i="3" l="1"/>
  <c r="O581" i="3" s="1"/>
  <c r="P581" i="3" s="1"/>
  <c r="Q581" i="3" s="1"/>
  <c r="Y580" i="3"/>
  <c r="Z580" i="3"/>
  <c r="AA580" i="3"/>
  <c r="AB580" i="3"/>
  <c r="L582" i="3" l="1"/>
  <c r="R582" i="3"/>
  <c r="D582" i="3"/>
  <c r="J582" i="3"/>
  <c r="S581" i="3"/>
  <c r="M582" i="3" l="1"/>
  <c r="U581" i="3"/>
  <c r="V581" i="3"/>
  <c r="E582" i="3" l="1"/>
  <c r="I582" i="3" s="1"/>
  <c r="W581" i="3"/>
  <c r="AA581" i="3" l="1"/>
  <c r="Y581" i="3"/>
  <c r="AB581" i="3"/>
  <c r="Z581" i="3"/>
  <c r="T582" i="3"/>
  <c r="N582" i="3"/>
  <c r="O582" i="3" s="1"/>
  <c r="P582" i="3" s="1"/>
  <c r="Q582" i="3" s="1"/>
  <c r="D583" i="3" l="1"/>
  <c r="C584" i="3" s="1"/>
  <c r="C585" i="3" s="1"/>
  <c r="C586" i="3" s="1"/>
  <c r="C587" i="3" s="1"/>
  <c r="J583" i="3"/>
  <c r="L583" i="3"/>
  <c r="R583" i="3"/>
  <c r="S582" i="3"/>
  <c r="M583" i="3" l="1"/>
  <c r="U582" i="3"/>
  <c r="V582" i="3"/>
  <c r="E583" i="3" l="1"/>
  <c r="I583" i="3" s="1"/>
  <c r="W582" i="3"/>
  <c r="Z582" i="3" l="1"/>
  <c r="AA582" i="3"/>
  <c r="Y582" i="3"/>
  <c r="AB582" i="3"/>
  <c r="T583" i="3"/>
  <c r="N583" i="3"/>
  <c r="O583" i="3" s="1"/>
  <c r="P583" i="3" s="1"/>
  <c r="Q583" i="3" s="1"/>
  <c r="L584" i="3" l="1"/>
  <c r="J584" i="3"/>
  <c r="S583" i="3"/>
  <c r="R584" i="3"/>
  <c r="D584" i="3"/>
  <c r="U583" i="3" l="1"/>
  <c r="V583" i="3"/>
  <c r="M584" i="3"/>
  <c r="E584" i="3" l="1"/>
  <c r="I584" i="3" s="1"/>
  <c r="W583" i="3"/>
  <c r="AB583" i="3" l="1"/>
  <c r="Y583" i="3"/>
  <c r="Z583" i="3"/>
  <c r="AA583" i="3"/>
  <c r="N584" i="3"/>
  <c r="O584" i="3" s="1"/>
  <c r="P584" i="3" s="1"/>
  <c r="Q584" i="3" s="1"/>
  <c r="T584" i="3"/>
  <c r="S584" i="3" l="1"/>
  <c r="D585" i="3"/>
  <c r="L585" i="3"/>
  <c r="J585" i="3"/>
  <c r="M585" i="3" s="1"/>
  <c r="R585" i="3"/>
  <c r="U584" i="3" l="1"/>
  <c r="V584" i="3"/>
  <c r="E585" i="3" l="1"/>
  <c r="I585" i="3" s="1"/>
  <c r="W584" i="3"/>
  <c r="T585" i="3" l="1"/>
  <c r="N585" i="3"/>
  <c r="O585" i="3" s="1"/>
  <c r="P585" i="3" s="1"/>
  <c r="Q585" i="3" s="1"/>
  <c r="AB584" i="3"/>
  <c r="AA584" i="3"/>
  <c r="Y584" i="3"/>
  <c r="Z584" i="3"/>
  <c r="D586" i="3" l="1"/>
  <c r="S585" i="3"/>
  <c r="L586" i="3"/>
  <c r="R586" i="3"/>
  <c r="J586" i="3"/>
  <c r="M586" i="3" l="1"/>
  <c r="U585" i="3"/>
  <c r="V585" i="3"/>
  <c r="E586" i="3" l="1"/>
  <c r="I586" i="3" s="1"/>
  <c r="W585" i="3"/>
  <c r="AA585" i="3" l="1"/>
  <c r="Z585" i="3"/>
  <c r="AB585" i="3"/>
  <c r="Y585" i="3"/>
  <c r="T586" i="3"/>
  <c r="N586" i="3"/>
  <c r="O586" i="3" s="1"/>
  <c r="P586" i="3" s="1"/>
  <c r="Q586" i="3" s="1"/>
  <c r="L587" i="3" l="1"/>
  <c r="D587" i="3"/>
  <c r="C588" i="3" s="1"/>
  <c r="C589" i="3" s="1"/>
  <c r="C590" i="3" s="1"/>
  <c r="C591" i="3" s="1"/>
  <c r="S586" i="3"/>
  <c r="J587" i="3"/>
  <c r="R587" i="3"/>
  <c r="M587" i="3" l="1"/>
  <c r="U586" i="3"/>
  <c r="V586" i="3"/>
  <c r="E587" i="3" l="1"/>
  <c r="I587" i="3" s="1"/>
  <c r="W586" i="3"/>
  <c r="AB586" i="3" l="1"/>
  <c r="Y586" i="3"/>
  <c r="AA586" i="3"/>
  <c r="Z586" i="3"/>
  <c r="T587" i="3"/>
  <c r="N587" i="3"/>
  <c r="O587" i="3" s="1"/>
  <c r="P587" i="3" s="1"/>
  <c r="Q587" i="3" s="1"/>
  <c r="S587" i="3" l="1"/>
  <c r="J588" i="3"/>
  <c r="L588" i="3"/>
  <c r="D588" i="3"/>
  <c r="R588" i="3"/>
  <c r="M588" i="3" l="1"/>
  <c r="U587" i="3"/>
  <c r="V587" i="3"/>
  <c r="E588" i="3" l="1"/>
  <c r="I588" i="3" s="1"/>
  <c r="W587" i="3"/>
  <c r="AB587" i="3" l="1"/>
  <c r="Y587" i="3"/>
  <c r="AA587" i="3"/>
  <c r="Z587" i="3"/>
  <c r="N588" i="3"/>
  <c r="O588" i="3" s="1"/>
  <c r="P588" i="3" s="1"/>
  <c r="Q588" i="3" s="1"/>
  <c r="T588" i="3"/>
  <c r="S588" i="3" l="1"/>
  <c r="J589" i="3"/>
  <c r="L589" i="3"/>
  <c r="D589" i="3"/>
  <c r="R589" i="3"/>
  <c r="M589" i="3" l="1"/>
  <c r="U588" i="3"/>
  <c r="V588" i="3"/>
  <c r="E589" i="3" l="1"/>
  <c r="I589" i="3" s="1"/>
  <c r="W588" i="3"/>
  <c r="AB588" i="3" l="1"/>
  <c r="Z588" i="3"/>
  <c r="Y588" i="3"/>
  <c r="AA588" i="3"/>
  <c r="N589" i="3"/>
  <c r="O589" i="3" s="1"/>
  <c r="P589" i="3" s="1"/>
  <c r="Q589" i="3" s="1"/>
  <c r="T589" i="3"/>
  <c r="J590" i="3" l="1"/>
  <c r="D590" i="3"/>
  <c r="S589" i="3"/>
  <c r="R590" i="3"/>
  <c r="L590" i="3"/>
  <c r="U589" i="3" l="1"/>
  <c r="V589" i="3"/>
  <c r="M590" i="3"/>
  <c r="E590" i="3" l="1"/>
  <c r="I590" i="3" s="1"/>
  <c r="W589" i="3"/>
  <c r="Z589" i="3" l="1"/>
  <c r="AB589" i="3"/>
  <c r="Y589" i="3"/>
  <c r="AA589" i="3"/>
  <c r="N590" i="3"/>
  <c r="O590" i="3" s="1"/>
  <c r="P590" i="3" s="1"/>
  <c r="Q590" i="3" s="1"/>
  <c r="T590" i="3"/>
  <c r="D591" i="3" l="1"/>
  <c r="C592" i="3" s="1"/>
  <c r="C593" i="3" s="1"/>
  <c r="C594" i="3" s="1"/>
  <c r="C595" i="3" s="1"/>
  <c r="J591" i="3"/>
  <c r="S590" i="3"/>
  <c r="R591" i="3"/>
  <c r="L591" i="3"/>
  <c r="U590" i="3" l="1"/>
  <c r="V590" i="3"/>
  <c r="M591" i="3"/>
  <c r="E591" i="3" l="1"/>
  <c r="I591" i="3" s="1"/>
  <c r="T591" i="3" s="1"/>
  <c r="W590" i="3"/>
  <c r="Y590" i="3" l="1"/>
  <c r="AB590" i="3"/>
  <c r="Z590" i="3"/>
  <c r="AA590" i="3"/>
  <c r="N591" i="3"/>
  <c r="O591" i="3" s="1"/>
  <c r="P591" i="3" s="1"/>
  <c r="Q591" i="3" s="1"/>
  <c r="L592" i="3" l="1"/>
  <c r="J592" i="3"/>
  <c r="D592" i="3"/>
  <c r="S591" i="3"/>
  <c r="R592" i="3"/>
  <c r="M592" i="3" l="1"/>
  <c r="U591" i="3"/>
  <c r="V591" i="3"/>
  <c r="E592" i="3" l="1"/>
  <c r="I592" i="3" s="1"/>
  <c r="W591" i="3"/>
  <c r="AA591" i="3" l="1"/>
  <c r="Y591" i="3"/>
  <c r="Z591" i="3"/>
  <c r="AB591" i="3"/>
  <c r="T592" i="3"/>
  <c r="N592" i="3"/>
  <c r="O592" i="3" s="1"/>
  <c r="P592" i="3" s="1"/>
  <c r="Q592" i="3" s="1"/>
  <c r="L593" i="3" l="1"/>
  <c r="D593" i="3"/>
  <c r="R593" i="3"/>
  <c r="S592" i="3"/>
  <c r="J593" i="3"/>
  <c r="M593" i="3" l="1"/>
  <c r="U592" i="3"/>
  <c r="V592" i="3"/>
  <c r="E593" i="3" l="1"/>
  <c r="I593" i="3" s="1"/>
  <c r="W592" i="3"/>
  <c r="AB592" i="3" l="1"/>
  <c r="Y592" i="3"/>
  <c r="AA592" i="3"/>
  <c r="Z592" i="3"/>
  <c r="N593" i="3"/>
  <c r="O593" i="3" s="1"/>
  <c r="P593" i="3" s="1"/>
  <c r="Q593" i="3" s="1"/>
  <c r="T593" i="3"/>
  <c r="D594" i="3" l="1"/>
  <c r="L594" i="3"/>
  <c r="J594" i="3"/>
  <c r="M594" i="3" s="1"/>
  <c r="R594" i="3"/>
  <c r="S593" i="3"/>
  <c r="U593" i="3" l="1"/>
  <c r="V593" i="3"/>
  <c r="E594" i="3" l="1"/>
  <c r="I594" i="3" s="1"/>
  <c r="W593" i="3"/>
  <c r="Y593" i="3" l="1"/>
  <c r="Z593" i="3"/>
  <c r="AA593" i="3"/>
  <c r="AB593" i="3"/>
  <c r="N594" i="3"/>
  <c r="O594" i="3" s="1"/>
  <c r="P594" i="3" s="1"/>
  <c r="Q594" i="3" s="1"/>
  <c r="T594" i="3"/>
  <c r="R595" i="3" l="1"/>
  <c r="J595" i="3"/>
  <c r="L595" i="3"/>
  <c r="S594" i="3"/>
  <c r="D595" i="3"/>
  <c r="C596" i="3" s="1"/>
  <c r="C597" i="3" s="1"/>
  <c r="C598" i="3" s="1"/>
  <c r="C599" i="3" s="1"/>
  <c r="M595" i="3" l="1"/>
  <c r="U594" i="3"/>
  <c r="V594" i="3"/>
  <c r="E595" i="3" l="1"/>
  <c r="I595" i="3" s="1"/>
  <c r="W594" i="3"/>
  <c r="T595" i="3" l="1"/>
  <c r="N595" i="3"/>
  <c r="O595" i="3" s="1"/>
  <c r="P595" i="3" s="1"/>
  <c r="Q595" i="3" s="1"/>
  <c r="AA594" i="3"/>
  <c r="Z594" i="3"/>
  <c r="AB594" i="3"/>
  <c r="Y594" i="3"/>
  <c r="J596" i="3" l="1"/>
  <c r="D596" i="3"/>
  <c r="S595" i="3"/>
  <c r="L596" i="3"/>
  <c r="R596" i="3"/>
  <c r="U595" i="3" l="1"/>
  <c r="V595" i="3"/>
  <c r="M596" i="3"/>
  <c r="E596" i="3" l="1"/>
  <c r="I596" i="3" s="1"/>
  <c r="T596" i="3" s="1"/>
  <c r="W595" i="3"/>
  <c r="AB595" i="3" l="1"/>
  <c r="AA595" i="3"/>
  <c r="Y595" i="3"/>
  <c r="Z595" i="3"/>
  <c r="N596" i="3"/>
  <c r="O596" i="3" s="1"/>
  <c r="P596" i="3" s="1"/>
  <c r="Q596" i="3" s="1"/>
  <c r="S596" i="3" l="1"/>
  <c r="R597" i="3"/>
  <c r="D597" i="3"/>
  <c r="L597" i="3"/>
  <c r="J597" i="3"/>
  <c r="M597" i="3" l="1"/>
  <c r="U596" i="3"/>
  <c r="V596" i="3"/>
  <c r="E597" i="3" l="1"/>
  <c r="I597" i="3" s="1"/>
  <c r="W596" i="3"/>
  <c r="N597" i="3" l="1"/>
  <c r="O597" i="3" s="1"/>
  <c r="P597" i="3" s="1"/>
  <c r="Q597" i="3" s="1"/>
  <c r="T597" i="3"/>
  <c r="AB596" i="3"/>
  <c r="Y596" i="3"/>
  <c r="Z596" i="3"/>
  <c r="AA596" i="3"/>
  <c r="S597" i="3" l="1"/>
  <c r="D598" i="3"/>
  <c r="J598" i="3"/>
  <c r="R598" i="3"/>
  <c r="L598" i="3"/>
  <c r="M598" i="3" l="1"/>
  <c r="U597" i="3"/>
  <c r="V597" i="3"/>
  <c r="E598" i="3" l="1"/>
  <c r="I598" i="3" s="1"/>
  <c r="T598" i="3" s="1"/>
  <c r="W597" i="3"/>
  <c r="N598" i="3" l="1"/>
  <c r="O598" i="3" s="1"/>
  <c r="P598" i="3" s="1"/>
  <c r="Q598" i="3" s="1"/>
  <c r="Y597" i="3"/>
  <c r="Z597" i="3"/>
  <c r="AB597" i="3"/>
  <c r="AA597" i="3"/>
  <c r="D599" i="3"/>
  <c r="C600" i="3" s="1"/>
  <c r="C601" i="3" s="1"/>
  <c r="C602" i="3" s="1"/>
  <c r="C603" i="3" s="1"/>
  <c r="L599" i="3"/>
  <c r="J599" i="3"/>
  <c r="R599" i="3"/>
  <c r="S598" i="3"/>
  <c r="M599" i="3" l="1"/>
  <c r="U598" i="3"/>
  <c r="V598" i="3"/>
  <c r="E599" i="3" l="1"/>
  <c r="I599" i="3" s="1"/>
  <c r="W598" i="3"/>
  <c r="Z598" i="3" l="1"/>
  <c r="AA598" i="3"/>
  <c r="AB598" i="3"/>
  <c r="Y598" i="3"/>
  <c r="N599" i="3"/>
  <c r="O599" i="3" s="1"/>
  <c r="P599" i="3" s="1"/>
  <c r="Q599" i="3" s="1"/>
  <c r="T599" i="3"/>
  <c r="L600" i="3" l="1"/>
  <c r="D600" i="3"/>
  <c r="J600" i="3"/>
  <c r="M600" i="3" s="1"/>
  <c r="S599" i="3"/>
  <c r="R600" i="3"/>
  <c r="U599" i="3" l="1"/>
  <c r="V599" i="3"/>
  <c r="E600" i="3" l="1"/>
  <c r="I600" i="3" s="1"/>
  <c r="W599" i="3"/>
  <c r="AB599" i="3" l="1"/>
  <c r="AA599" i="3"/>
  <c r="Y599" i="3"/>
  <c r="Z599" i="3"/>
  <c r="N600" i="3"/>
  <c r="O600" i="3" s="1"/>
  <c r="P600" i="3" s="1"/>
  <c r="Q600" i="3" s="1"/>
  <c r="T600" i="3"/>
  <c r="L601" i="3" l="1"/>
  <c r="J601" i="3"/>
  <c r="S600" i="3"/>
  <c r="D601" i="3"/>
  <c r="R601" i="3"/>
  <c r="M601" i="3" l="1"/>
  <c r="U600" i="3"/>
  <c r="V600" i="3"/>
  <c r="E601" i="3" l="1"/>
  <c r="I601" i="3" s="1"/>
  <c r="W600" i="3"/>
  <c r="AB600" i="3" l="1"/>
  <c r="AA600" i="3"/>
  <c r="Z600" i="3"/>
  <c r="Y600" i="3"/>
  <c r="T601" i="3"/>
  <c r="N601" i="3"/>
  <c r="O601" i="3" s="1"/>
  <c r="P601" i="3" s="1"/>
  <c r="Q601" i="3" s="1"/>
  <c r="L602" i="3" l="1"/>
  <c r="J602" i="3"/>
  <c r="M602" i="3" s="1"/>
  <c r="D602" i="3"/>
  <c r="R602" i="3"/>
  <c r="S601" i="3"/>
  <c r="U601" i="3" l="1"/>
  <c r="V601" i="3"/>
  <c r="E602" i="3" l="1"/>
  <c r="I602" i="3" s="1"/>
  <c r="W601" i="3"/>
  <c r="Y601" i="3" l="1"/>
  <c r="Z601" i="3"/>
  <c r="AB601" i="3"/>
  <c r="AA601" i="3"/>
  <c r="N602" i="3"/>
  <c r="O602" i="3" s="1"/>
  <c r="P602" i="3" s="1"/>
  <c r="Q602" i="3" s="1"/>
  <c r="T602" i="3"/>
  <c r="L603" i="3" l="1"/>
  <c r="D603" i="3"/>
  <c r="C604" i="3" s="1"/>
  <c r="C605" i="3" s="1"/>
  <c r="C606" i="3" s="1"/>
  <c r="C607" i="3" s="1"/>
  <c r="S602" i="3"/>
  <c r="R603" i="3"/>
  <c r="J603" i="3"/>
  <c r="M603" i="3" s="1"/>
  <c r="U602" i="3" l="1"/>
  <c r="V602" i="3"/>
  <c r="E603" i="3" l="1"/>
  <c r="I603" i="3" s="1"/>
  <c r="W602" i="3"/>
  <c r="Z602" i="3" l="1"/>
  <c r="AB602" i="3"/>
  <c r="Y602" i="3"/>
  <c r="AA602" i="3"/>
  <c r="T603" i="3"/>
  <c r="N603" i="3"/>
  <c r="O603" i="3" s="1"/>
  <c r="P603" i="3" s="1"/>
  <c r="Q603" i="3" s="1"/>
  <c r="S603" i="3" l="1"/>
  <c r="J604" i="3"/>
  <c r="D604" i="3"/>
  <c r="L604" i="3"/>
  <c r="R604" i="3"/>
  <c r="M604" i="3" l="1"/>
  <c r="U603" i="3"/>
  <c r="V603" i="3"/>
  <c r="E604" i="3" l="1"/>
  <c r="I604" i="3" s="1"/>
  <c r="T604" i="3" s="1"/>
  <c r="W603" i="3"/>
  <c r="N604" i="3"/>
  <c r="O604" i="3" s="1"/>
  <c r="P604" i="3" s="1"/>
  <c r="Q604" i="3" s="1"/>
  <c r="L605" i="3" l="1"/>
  <c r="R605" i="3"/>
  <c r="S604" i="3"/>
  <c r="J605" i="3"/>
  <c r="M605" i="3" s="1"/>
  <c r="D605" i="3"/>
  <c r="Z603" i="3"/>
  <c r="AB603" i="3"/>
  <c r="Y603" i="3"/>
  <c r="AA603" i="3"/>
  <c r="U604" i="3" l="1"/>
  <c r="V604" i="3"/>
  <c r="E605" i="3" l="1"/>
  <c r="I605" i="3" s="1"/>
  <c r="W604" i="3"/>
  <c r="Z604" i="3" l="1"/>
  <c r="AB604" i="3"/>
  <c r="Y604" i="3"/>
  <c r="AA604" i="3"/>
  <c r="T605" i="3"/>
  <c r="N605" i="3"/>
  <c r="O605" i="3" s="1"/>
  <c r="P605" i="3" s="1"/>
  <c r="Q605" i="3" s="1"/>
  <c r="L606" i="3" l="1"/>
  <c r="D606" i="3"/>
  <c r="J606" i="3"/>
  <c r="R606" i="3"/>
  <c r="S605" i="3"/>
  <c r="M606" i="3" l="1"/>
  <c r="U605" i="3"/>
  <c r="V605" i="3"/>
  <c r="E606" i="3" l="1"/>
  <c r="I606" i="3" s="1"/>
  <c r="W605" i="3"/>
  <c r="AA605" i="3" l="1"/>
  <c r="Z605" i="3"/>
  <c r="Y605" i="3"/>
  <c r="AB605" i="3"/>
  <c r="N606" i="3"/>
  <c r="O606" i="3" s="1"/>
  <c r="P606" i="3" s="1"/>
  <c r="Q606" i="3" s="1"/>
  <c r="T606" i="3"/>
  <c r="S606" i="3" l="1"/>
  <c r="L607" i="3"/>
  <c r="D607" i="3"/>
  <c r="C608" i="3" s="1"/>
  <c r="C609" i="3" s="1"/>
  <c r="C610" i="3" s="1"/>
  <c r="C611" i="3" s="1"/>
  <c r="R607" i="3"/>
  <c r="J607" i="3"/>
  <c r="M607" i="3" s="1"/>
  <c r="U606" i="3" l="1"/>
  <c r="V606" i="3"/>
  <c r="E607" i="3" l="1"/>
  <c r="I607" i="3" s="1"/>
  <c r="W606" i="3"/>
  <c r="AA606" i="3" l="1"/>
  <c r="Z606" i="3"/>
  <c r="AB606" i="3"/>
  <c r="Y606" i="3"/>
  <c r="N607" i="3"/>
  <c r="O607" i="3" s="1"/>
  <c r="P607" i="3" s="1"/>
  <c r="Q607" i="3" s="1"/>
  <c r="T607" i="3"/>
  <c r="D608" i="3" l="1"/>
  <c r="L608" i="3"/>
  <c r="S607" i="3"/>
  <c r="J608" i="3"/>
  <c r="M608" i="3" s="1"/>
  <c r="R608" i="3"/>
  <c r="U607" i="3" l="1"/>
  <c r="V607" i="3"/>
  <c r="E608" i="3" l="1"/>
  <c r="I608" i="3" s="1"/>
  <c r="W607" i="3"/>
  <c r="AA607" i="3" l="1"/>
  <c r="Y607" i="3"/>
  <c r="AB607" i="3"/>
  <c r="Z607" i="3"/>
  <c r="T608" i="3"/>
  <c r="N608" i="3"/>
  <c r="O608" i="3" s="1"/>
  <c r="P608" i="3" s="1"/>
  <c r="Q608" i="3" s="1"/>
  <c r="S608" i="3" l="1"/>
  <c r="L609" i="3"/>
  <c r="D609" i="3"/>
  <c r="R609" i="3"/>
  <c r="J609" i="3"/>
  <c r="M609" i="3" s="1"/>
  <c r="U608" i="3" l="1"/>
  <c r="V608" i="3"/>
  <c r="E609" i="3" l="1"/>
  <c r="I609" i="3" s="1"/>
  <c r="W608" i="3"/>
  <c r="Z608" i="3" l="1"/>
  <c r="AA608" i="3"/>
  <c r="AB608" i="3"/>
  <c r="Y608" i="3"/>
  <c r="N609" i="3"/>
  <c r="O609" i="3" s="1"/>
  <c r="P609" i="3" s="1"/>
  <c r="Q609" i="3" s="1"/>
  <c r="T609" i="3"/>
  <c r="D610" i="3" l="1"/>
  <c r="L610" i="3"/>
  <c r="S609" i="3"/>
  <c r="J610" i="3"/>
  <c r="M610" i="3" s="1"/>
  <c r="R610" i="3"/>
  <c r="U609" i="3" l="1"/>
  <c r="V609" i="3"/>
  <c r="E610" i="3" l="1"/>
  <c r="I610" i="3" s="1"/>
  <c r="W609" i="3"/>
  <c r="Z609" i="3" l="1"/>
  <c r="AA609" i="3"/>
  <c r="AB609" i="3"/>
  <c r="Y609" i="3"/>
  <c r="N610" i="3"/>
  <c r="O610" i="3" s="1"/>
  <c r="P610" i="3" s="1"/>
  <c r="Q610" i="3" s="1"/>
  <c r="T610" i="3"/>
  <c r="L611" i="3" l="1"/>
  <c r="D611" i="3"/>
  <c r="C612" i="3" s="1"/>
  <c r="C613" i="3" s="1"/>
  <c r="C614" i="3" s="1"/>
  <c r="C615" i="3" s="1"/>
  <c r="R611" i="3"/>
  <c r="J611" i="3"/>
  <c r="M611" i="3" s="1"/>
  <c r="S610" i="3"/>
  <c r="U610" i="3" l="1"/>
  <c r="V610" i="3"/>
  <c r="E611" i="3" l="1"/>
  <c r="I611" i="3" s="1"/>
  <c r="W610" i="3"/>
  <c r="AB610" i="3" l="1"/>
  <c r="AA610" i="3"/>
  <c r="Y610" i="3"/>
  <c r="Z610" i="3"/>
  <c r="N611" i="3"/>
  <c r="O611" i="3" s="1"/>
  <c r="P611" i="3" s="1"/>
  <c r="Q611" i="3" s="1"/>
  <c r="T611" i="3"/>
  <c r="D612" i="3" l="1"/>
  <c r="S611" i="3"/>
  <c r="L612" i="3"/>
  <c r="R612" i="3"/>
  <c r="J612" i="3"/>
  <c r="M612" i="3" s="1"/>
  <c r="U611" i="3" l="1"/>
  <c r="V611" i="3"/>
  <c r="E612" i="3" l="1"/>
  <c r="I612" i="3" s="1"/>
  <c r="W611" i="3"/>
  <c r="Y611" i="3" l="1"/>
  <c r="Z611" i="3"/>
  <c r="AA611" i="3"/>
  <c r="AB611" i="3"/>
  <c r="T612" i="3"/>
  <c r="N612" i="3"/>
  <c r="O612" i="3" s="1"/>
  <c r="P612" i="3" s="1"/>
  <c r="Q612" i="3" s="1"/>
  <c r="L613" i="3" l="1"/>
  <c r="S612" i="3"/>
  <c r="R613" i="3"/>
  <c r="D613" i="3"/>
  <c r="J613" i="3"/>
  <c r="M613" i="3" s="1"/>
  <c r="U612" i="3" l="1"/>
  <c r="V612" i="3"/>
  <c r="E613" i="3" l="1"/>
  <c r="I613" i="3" s="1"/>
  <c r="W612" i="3"/>
  <c r="AA612" i="3" l="1"/>
  <c r="Z612" i="3"/>
  <c r="AB612" i="3"/>
  <c r="Y612" i="3"/>
  <c r="T613" i="3"/>
  <c r="N613" i="3"/>
  <c r="O613" i="3" s="1"/>
  <c r="P613" i="3" s="1"/>
  <c r="Q613" i="3" s="1"/>
  <c r="J614" i="3" l="1"/>
  <c r="S613" i="3"/>
  <c r="D614" i="3"/>
  <c r="L614" i="3"/>
  <c r="R614" i="3"/>
  <c r="U613" i="3" l="1"/>
  <c r="V613" i="3"/>
  <c r="M614" i="3"/>
  <c r="E614" i="3" l="1"/>
  <c r="I614" i="3" s="1"/>
  <c r="W613" i="3"/>
  <c r="AA613" i="3" l="1"/>
  <c r="Z613" i="3"/>
  <c r="Y613" i="3"/>
  <c r="AB613" i="3"/>
  <c r="N614" i="3"/>
  <c r="O614" i="3" s="1"/>
  <c r="P614" i="3" s="1"/>
  <c r="Q614" i="3" s="1"/>
  <c r="T614" i="3"/>
  <c r="R615" i="3" l="1"/>
  <c r="J615" i="3"/>
  <c r="D615" i="3"/>
  <c r="C616" i="3" s="1"/>
  <c r="C617" i="3" s="1"/>
  <c r="C618" i="3" s="1"/>
  <c r="C619" i="3" s="1"/>
  <c r="S614" i="3"/>
  <c r="L615" i="3"/>
  <c r="U614" i="3" l="1"/>
  <c r="V614" i="3"/>
  <c r="M615" i="3"/>
  <c r="E615" i="3" l="1"/>
  <c r="I615" i="3" s="1"/>
  <c r="W614" i="3"/>
  <c r="AA614" i="3" l="1"/>
  <c r="AB614" i="3"/>
  <c r="Y614" i="3"/>
  <c r="Z614" i="3"/>
  <c r="T615" i="3"/>
  <c r="N615" i="3"/>
  <c r="O615" i="3" s="1"/>
  <c r="P615" i="3" s="1"/>
  <c r="Q615" i="3" s="1"/>
  <c r="J616" i="3" l="1"/>
  <c r="S615" i="3"/>
  <c r="L616" i="3"/>
  <c r="D616" i="3"/>
  <c r="R616" i="3"/>
  <c r="U615" i="3" l="1"/>
  <c r="V615" i="3"/>
  <c r="M616" i="3"/>
  <c r="E616" i="3" l="1"/>
  <c r="I616" i="3" s="1"/>
  <c r="W615" i="3"/>
  <c r="Z615" i="3" l="1"/>
  <c r="AA615" i="3"/>
  <c r="Y615" i="3"/>
  <c r="AB615" i="3"/>
  <c r="T616" i="3"/>
  <c r="N616" i="3"/>
  <c r="O616" i="3" s="1"/>
  <c r="P616" i="3" s="1"/>
  <c r="Q616" i="3" s="1"/>
  <c r="D617" i="3" l="1"/>
  <c r="J617" i="3"/>
  <c r="S616" i="3"/>
  <c r="R617" i="3"/>
  <c r="L617" i="3"/>
  <c r="U616" i="3" l="1"/>
  <c r="V616" i="3"/>
  <c r="M617" i="3"/>
  <c r="E617" i="3" l="1"/>
  <c r="I617" i="3" s="1"/>
  <c r="T617" i="3" s="1"/>
  <c r="W616" i="3"/>
  <c r="AA616" i="3" l="1"/>
  <c r="AB616" i="3"/>
  <c r="Z616" i="3"/>
  <c r="Y616" i="3"/>
  <c r="N617" i="3"/>
  <c r="O617" i="3" s="1"/>
  <c r="P617" i="3" s="1"/>
  <c r="Q617" i="3" s="1"/>
  <c r="D618" i="3" l="1"/>
  <c r="R618" i="3"/>
  <c r="S617" i="3"/>
  <c r="L618" i="3"/>
  <c r="J618" i="3"/>
  <c r="M618" i="3" l="1"/>
  <c r="U617" i="3"/>
  <c r="V617" i="3"/>
  <c r="E618" i="3" l="1"/>
  <c r="I618" i="3" s="1"/>
  <c r="W617" i="3"/>
  <c r="AB617" i="3" l="1"/>
  <c r="Z617" i="3"/>
  <c r="AA617" i="3"/>
  <c r="Y617" i="3"/>
  <c r="N618" i="3"/>
  <c r="O618" i="3" s="1"/>
  <c r="P618" i="3" s="1"/>
  <c r="Q618" i="3" s="1"/>
  <c r="T618" i="3"/>
  <c r="L619" i="3" l="1"/>
  <c r="D619" i="3"/>
  <c r="C620" i="3" s="1"/>
  <c r="C621" i="3" s="1"/>
  <c r="C622" i="3" s="1"/>
  <c r="C623" i="3" s="1"/>
  <c r="S618" i="3"/>
  <c r="J619" i="3"/>
  <c r="R619" i="3"/>
  <c r="M619" i="3" l="1"/>
  <c r="U618" i="3"/>
  <c r="V618" i="3"/>
  <c r="E619" i="3" l="1"/>
  <c r="I619" i="3" s="1"/>
  <c r="W618" i="3"/>
  <c r="AB618" i="3" l="1"/>
  <c r="Z618" i="3"/>
  <c r="Y618" i="3"/>
  <c r="AA618" i="3"/>
  <c r="T619" i="3"/>
  <c r="N619" i="3"/>
  <c r="O619" i="3" s="1"/>
  <c r="P619" i="3" s="1"/>
  <c r="Q619" i="3" s="1"/>
  <c r="J620" i="3" l="1"/>
  <c r="D620" i="3"/>
  <c r="L620" i="3"/>
  <c r="S619" i="3"/>
  <c r="R620" i="3"/>
  <c r="U619" i="3" l="1"/>
  <c r="V619" i="3"/>
  <c r="M620" i="3"/>
  <c r="E620" i="3" l="1"/>
  <c r="I620" i="3" s="1"/>
  <c r="W619" i="3"/>
  <c r="AB619" i="3" l="1"/>
  <c r="AA619" i="3"/>
  <c r="Y619" i="3"/>
  <c r="Z619" i="3"/>
  <c r="T620" i="3"/>
  <c r="N620" i="3"/>
  <c r="O620" i="3" s="1"/>
  <c r="P620" i="3" s="1"/>
  <c r="Q620" i="3" s="1"/>
  <c r="S620" i="3" l="1"/>
  <c r="L621" i="3"/>
  <c r="J621" i="3"/>
  <c r="D621" i="3"/>
  <c r="R621" i="3"/>
  <c r="M621" i="3" l="1"/>
  <c r="U620" i="3"/>
  <c r="V620" i="3"/>
  <c r="E621" i="3" l="1"/>
  <c r="I621" i="3" s="1"/>
  <c r="W620" i="3"/>
  <c r="AB620" i="3" l="1"/>
  <c r="AA620" i="3"/>
  <c r="Z620" i="3"/>
  <c r="Y620" i="3"/>
  <c r="T621" i="3"/>
  <c r="N621" i="3"/>
  <c r="O621" i="3" s="1"/>
  <c r="P621" i="3" s="1"/>
  <c r="Q621" i="3" s="1"/>
  <c r="J622" i="3" l="1"/>
  <c r="L622" i="3"/>
  <c r="D622" i="3"/>
  <c r="S621" i="3"/>
  <c r="R622" i="3"/>
  <c r="M622" i="3" l="1"/>
  <c r="U621" i="3"/>
  <c r="V621" i="3"/>
  <c r="E622" i="3" l="1"/>
  <c r="I622" i="3" s="1"/>
  <c r="W621" i="3"/>
  <c r="Z621" i="3" l="1"/>
  <c r="Y621" i="3"/>
  <c r="AB621" i="3"/>
  <c r="AA621" i="3"/>
  <c r="T622" i="3"/>
  <c r="N622" i="3"/>
  <c r="O622" i="3" s="1"/>
  <c r="P622" i="3" s="1"/>
  <c r="Q622" i="3" s="1"/>
  <c r="D623" i="3" l="1"/>
  <c r="C624" i="3" s="1"/>
  <c r="C625" i="3" s="1"/>
  <c r="C626" i="3" s="1"/>
  <c r="C627" i="3" s="1"/>
  <c r="S622" i="3"/>
  <c r="J623" i="3"/>
  <c r="L623" i="3"/>
  <c r="R623" i="3"/>
  <c r="M623" i="3" l="1"/>
  <c r="U622" i="3"/>
  <c r="V622" i="3"/>
  <c r="E623" i="3" l="1"/>
  <c r="I623" i="3" s="1"/>
  <c r="T623" i="3" s="1"/>
  <c r="W622" i="3"/>
  <c r="N623" i="3" l="1"/>
  <c r="O623" i="3" s="1"/>
  <c r="P623" i="3" s="1"/>
  <c r="Q623" i="3" s="1"/>
  <c r="Y622" i="3"/>
  <c r="Z622" i="3"/>
  <c r="AB622" i="3"/>
  <c r="AA622" i="3"/>
  <c r="J624" i="3"/>
  <c r="D624" i="3"/>
  <c r="L624" i="3"/>
  <c r="S623" i="3"/>
  <c r="R624" i="3"/>
  <c r="M624" i="3" l="1"/>
  <c r="U623" i="3"/>
  <c r="V623" i="3"/>
  <c r="E624" i="3" l="1"/>
  <c r="I624" i="3" s="1"/>
  <c r="W623" i="3"/>
  <c r="Z623" i="3" l="1"/>
  <c r="AB623" i="3"/>
  <c r="Y623" i="3"/>
  <c r="AA623" i="3"/>
  <c r="T624" i="3"/>
  <c r="N624" i="3"/>
  <c r="O624" i="3" s="1"/>
  <c r="P624" i="3" s="1"/>
  <c r="Q624" i="3" s="1"/>
  <c r="L625" i="3" l="1"/>
  <c r="S624" i="3"/>
  <c r="J625" i="3"/>
  <c r="M625" i="3" s="1"/>
  <c r="D625" i="3"/>
  <c r="R625" i="3"/>
  <c r="U624" i="3" l="1"/>
  <c r="V624" i="3"/>
  <c r="E625" i="3" l="1"/>
  <c r="I625" i="3" s="1"/>
  <c r="W624" i="3"/>
  <c r="Z624" i="3" l="1"/>
  <c r="AB624" i="3"/>
  <c r="AA624" i="3"/>
  <c r="Y624" i="3"/>
  <c r="N625" i="3"/>
  <c r="O625" i="3" s="1"/>
  <c r="P625" i="3" s="1"/>
  <c r="Q625" i="3" s="1"/>
  <c r="T625" i="3"/>
  <c r="S625" i="3" l="1"/>
  <c r="D626" i="3"/>
  <c r="J626" i="3"/>
  <c r="L626" i="3"/>
  <c r="R626" i="3"/>
  <c r="M626" i="3" l="1"/>
  <c r="U625" i="3"/>
  <c r="V625" i="3"/>
  <c r="E626" i="3" l="1"/>
  <c r="I626" i="3" s="1"/>
  <c r="W625" i="3"/>
  <c r="AA625" i="3" l="1"/>
  <c r="Z625" i="3"/>
  <c r="AB625" i="3"/>
  <c r="Y625" i="3"/>
  <c r="T626" i="3"/>
  <c r="N626" i="3"/>
  <c r="O626" i="3" s="1"/>
  <c r="P626" i="3" s="1"/>
  <c r="Q626" i="3" s="1"/>
  <c r="D627" i="3" l="1"/>
  <c r="C628" i="3" s="1"/>
  <c r="C629" i="3" s="1"/>
  <c r="C630" i="3" s="1"/>
  <c r="C631" i="3" s="1"/>
  <c r="J627" i="3"/>
  <c r="L627" i="3"/>
  <c r="S626" i="3"/>
  <c r="R627" i="3"/>
  <c r="M627" i="3" l="1"/>
  <c r="U626" i="3"/>
  <c r="V626" i="3"/>
  <c r="E627" i="3" l="1"/>
  <c r="I627" i="3" s="1"/>
  <c r="W626" i="3"/>
  <c r="AB626" i="3" l="1"/>
  <c r="AA626" i="3"/>
  <c r="Y626" i="3"/>
  <c r="Z626" i="3"/>
  <c r="N627" i="3"/>
  <c r="O627" i="3" s="1"/>
  <c r="P627" i="3" s="1"/>
  <c r="Q627" i="3" s="1"/>
  <c r="T627" i="3"/>
  <c r="S627" i="3" l="1"/>
  <c r="J628" i="3"/>
  <c r="R628" i="3"/>
  <c r="D628" i="3"/>
  <c r="L628" i="3"/>
  <c r="M628" i="3" l="1"/>
  <c r="U627" i="3"/>
  <c r="V627" i="3"/>
  <c r="W627" i="3" l="1"/>
  <c r="Z627" i="3" s="1"/>
  <c r="E628" i="3"/>
  <c r="I628" i="3" s="1"/>
  <c r="T628" i="3" s="1"/>
  <c r="AB627" i="3" l="1"/>
  <c r="AA627" i="3"/>
  <c r="Y627" i="3"/>
  <c r="N628" i="3"/>
  <c r="O628" i="3" s="1"/>
  <c r="P628" i="3" s="1"/>
  <c r="Q628" i="3" s="1"/>
  <c r="S628" i="3" l="1"/>
  <c r="R629" i="3"/>
  <c r="L629" i="3"/>
  <c r="D629" i="3"/>
  <c r="J629" i="3"/>
  <c r="M629" i="3" s="1"/>
  <c r="U628" i="3" l="1"/>
  <c r="V628" i="3"/>
  <c r="E629" i="3" l="1"/>
  <c r="I629" i="3" s="1"/>
  <c r="W628" i="3"/>
  <c r="Y628" i="3" l="1"/>
  <c r="AA628" i="3"/>
  <c r="AB628" i="3"/>
  <c r="Z628" i="3"/>
  <c r="T629" i="3"/>
  <c r="N629" i="3"/>
  <c r="O629" i="3" s="1"/>
  <c r="P629" i="3" s="1"/>
  <c r="Q629" i="3" s="1"/>
  <c r="S629" i="3" l="1"/>
  <c r="L630" i="3"/>
  <c r="D630" i="3"/>
  <c r="J630" i="3"/>
  <c r="M630" i="3" s="1"/>
  <c r="R630" i="3"/>
  <c r="U629" i="3" l="1"/>
  <c r="V629" i="3"/>
  <c r="E630" i="3" l="1"/>
  <c r="I630" i="3" s="1"/>
  <c r="W629" i="3"/>
  <c r="Y629" i="3" l="1"/>
  <c r="AA629" i="3"/>
  <c r="AB629" i="3"/>
  <c r="Z629" i="3"/>
  <c r="N630" i="3"/>
  <c r="O630" i="3" s="1"/>
  <c r="P630" i="3" s="1"/>
  <c r="Q630" i="3" s="1"/>
  <c r="T630" i="3"/>
  <c r="S630" i="3" l="1"/>
  <c r="L631" i="3"/>
  <c r="J631" i="3"/>
  <c r="M631" i="3" s="1"/>
  <c r="D631" i="3"/>
  <c r="C632" i="3" s="1"/>
  <c r="C633" i="3" s="1"/>
  <c r="C634" i="3" s="1"/>
  <c r="C635" i="3" s="1"/>
  <c r="R631" i="3"/>
  <c r="U630" i="3" l="1"/>
  <c r="V630" i="3"/>
  <c r="E631" i="3" l="1"/>
  <c r="I631" i="3" s="1"/>
  <c r="W630" i="3"/>
  <c r="AB630" i="3" l="1"/>
  <c r="Y630" i="3"/>
  <c r="Z630" i="3"/>
  <c r="AA630" i="3"/>
  <c r="T631" i="3"/>
  <c r="N631" i="3"/>
  <c r="O631" i="3" s="1"/>
  <c r="P631" i="3" s="1"/>
  <c r="Q631" i="3" s="1"/>
  <c r="D632" i="3" l="1"/>
  <c r="R632" i="3"/>
  <c r="L632" i="3"/>
  <c r="S631" i="3"/>
  <c r="J632" i="3"/>
  <c r="M632" i="3" s="1"/>
  <c r="U631" i="3" l="1"/>
  <c r="V631" i="3"/>
  <c r="E632" i="3" l="1"/>
  <c r="I632" i="3" s="1"/>
  <c r="W631" i="3"/>
  <c r="AB631" i="3" l="1"/>
  <c r="Z631" i="3"/>
  <c r="Y631" i="3"/>
  <c r="AA631" i="3"/>
  <c r="N632" i="3"/>
  <c r="O632" i="3" s="1"/>
  <c r="P632" i="3" s="1"/>
  <c r="Q632" i="3" s="1"/>
  <c r="T632" i="3"/>
  <c r="L633" i="3" l="1"/>
  <c r="J633" i="3"/>
  <c r="M633" i="3" s="1"/>
  <c r="D633" i="3"/>
  <c r="R633" i="3"/>
  <c r="S632" i="3"/>
  <c r="U632" i="3" l="1"/>
  <c r="V632" i="3"/>
  <c r="E633" i="3" l="1"/>
  <c r="I633" i="3" s="1"/>
  <c r="W632" i="3"/>
  <c r="Z632" i="3" l="1"/>
  <c r="Y632" i="3"/>
  <c r="AB632" i="3"/>
  <c r="AA632" i="3"/>
  <c r="T633" i="3"/>
  <c r="N633" i="3"/>
  <c r="O633" i="3" s="1"/>
  <c r="P633" i="3" s="1"/>
  <c r="Q633" i="3" s="1"/>
  <c r="S633" i="3" l="1"/>
  <c r="L634" i="3"/>
  <c r="R634" i="3"/>
  <c r="J634" i="3"/>
  <c r="M634" i="3" s="1"/>
  <c r="D634" i="3"/>
  <c r="U633" i="3" l="1"/>
  <c r="V633" i="3"/>
  <c r="E634" i="3" l="1"/>
  <c r="I634" i="3" s="1"/>
  <c r="W633" i="3"/>
  <c r="AB633" i="3" l="1"/>
  <c r="Z633" i="3"/>
  <c r="Y633" i="3"/>
  <c r="AA633" i="3"/>
  <c r="N634" i="3"/>
  <c r="O634" i="3" s="1"/>
  <c r="P634" i="3" s="1"/>
  <c r="Q634" i="3" s="1"/>
  <c r="T634" i="3"/>
  <c r="D635" i="3" l="1"/>
  <c r="C636" i="3" s="1"/>
  <c r="C637" i="3" s="1"/>
  <c r="C638" i="3" s="1"/>
  <c r="C639" i="3" s="1"/>
  <c r="S634" i="3"/>
  <c r="L635" i="3"/>
  <c r="J635" i="3"/>
  <c r="R635" i="3"/>
  <c r="M635" i="3" l="1"/>
  <c r="U634" i="3"/>
  <c r="V634" i="3"/>
  <c r="E635" i="3" l="1"/>
  <c r="I635" i="3" s="1"/>
  <c r="W634" i="3"/>
  <c r="AA634" i="3" l="1"/>
  <c r="Y634" i="3"/>
  <c r="AB634" i="3"/>
  <c r="Z634" i="3"/>
  <c r="T635" i="3"/>
  <c r="N635" i="3"/>
  <c r="O635" i="3" s="1"/>
  <c r="P635" i="3" s="1"/>
  <c r="Q635" i="3" s="1"/>
  <c r="D636" i="3" l="1"/>
  <c r="L636" i="3"/>
  <c r="J636" i="3"/>
  <c r="R636" i="3"/>
  <c r="S635" i="3"/>
  <c r="M636" i="3" l="1"/>
  <c r="U635" i="3"/>
  <c r="V635" i="3"/>
  <c r="E636" i="3" l="1"/>
  <c r="I636" i="3" s="1"/>
  <c r="W635" i="3"/>
  <c r="Y635" i="3" l="1"/>
  <c r="Z635" i="3"/>
  <c r="AA635" i="3"/>
  <c r="AB635" i="3"/>
  <c r="N636" i="3"/>
  <c r="O636" i="3" s="1"/>
  <c r="P636" i="3" s="1"/>
  <c r="Q636" i="3" s="1"/>
  <c r="T636" i="3"/>
  <c r="D637" i="3" l="1"/>
  <c r="J637" i="3"/>
  <c r="R637" i="3"/>
  <c r="L637" i="3"/>
  <c r="S636" i="3"/>
  <c r="U636" i="3" l="1"/>
  <c r="V636" i="3"/>
  <c r="M637" i="3"/>
  <c r="E637" i="3" l="1"/>
  <c r="I637" i="3" s="1"/>
  <c r="W636" i="3"/>
  <c r="T637" i="3" l="1"/>
  <c r="N637" i="3"/>
  <c r="O637" i="3" s="1"/>
  <c r="P637" i="3" s="1"/>
  <c r="Q637" i="3" s="1"/>
  <c r="Z636" i="3"/>
  <c r="Y636" i="3"/>
  <c r="AA636" i="3"/>
  <c r="AB636" i="3"/>
  <c r="D638" i="3" l="1"/>
  <c r="R638" i="3"/>
  <c r="L638" i="3"/>
  <c r="S637" i="3"/>
  <c r="J638" i="3"/>
  <c r="M638" i="3" s="1"/>
  <c r="U637" i="3" l="1"/>
  <c r="V637" i="3"/>
  <c r="E638" i="3" l="1"/>
  <c r="I638" i="3" s="1"/>
  <c r="W637" i="3"/>
  <c r="Y637" i="3" l="1"/>
  <c r="AA637" i="3"/>
  <c r="Z637" i="3"/>
  <c r="AB637" i="3"/>
  <c r="T638" i="3"/>
  <c r="N638" i="3"/>
  <c r="O638" i="3" s="1"/>
  <c r="P638" i="3" s="1"/>
  <c r="Q638" i="3" s="1"/>
  <c r="D639" i="3" l="1"/>
  <c r="C640" i="3" s="1"/>
  <c r="C641" i="3" s="1"/>
  <c r="C642" i="3" s="1"/>
  <c r="C643" i="3" s="1"/>
  <c r="S638" i="3"/>
  <c r="R639" i="3"/>
  <c r="L639" i="3"/>
  <c r="J639" i="3"/>
  <c r="M639" i="3" s="1"/>
  <c r="U638" i="3" l="1"/>
  <c r="V638" i="3"/>
  <c r="E639" i="3" l="1"/>
  <c r="I639" i="3" s="1"/>
  <c r="W638" i="3"/>
  <c r="AA638" i="3" l="1"/>
  <c r="AB638" i="3"/>
  <c r="Y638" i="3"/>
  <c r="Z638" i="3"/>
  <c r="T639" i="3"/>
  <c r="N639" i="3"/>
  <c r="O639" i="3" s="1"/>
  <c r="P639" i="3" s="1"/>
  <c r="Q639" i="3" s="1"/>
  <c r="L640" i="3" l="1"/>
  <c r="R640" i="3"/>
  <c r="S639" i="3"/>
  <c r="D640" i="3"/>
  <c r="J640" i="3"/>
  <c r="M640" i="3" l="1"/>
  <c r="U639" i="3"/>
  <c r="V639" i="3"/>
  <c r="E640" i="3" l="1"/>
  <c r="I640" i="3" s="1"/>
  <c r="W639" i="3"/>
  <c r="AB639" i="3" l="1"/>
  <c r="Z639" i="3"/>
  <c r="AA639" i="3"/>
  <c r="Y639" i="3"/>
  <c r="N640" i="3"/>
  <c r="O640" i="3" s="1"/>
  <c r="P640" i="3" s="1"/>
  <c r="Q640" i="3" s="1"/>
  <c r="T640" i="3"/>
  <c r="L641" i="3" l="1"/>
  <c r="D641" i="3"/>
  <c r="R641" i="3"/>
  <c r="S640" i="3"/>
  <c r="J641" i="3"/>
  <c r="M641" i="3" l="1"/>
  <c r="U640" i="3"/>
  <c r="V640" i="3"/>
  <c r="E641" i="3" l="1"/>
  <c r="I641" i="3" s="1"/>
  <c r="W640" i="3"/>
  <c r="Y640" i="3" l="1"/>
  <c r="Z640" i="3"/>
  <c r="AA640" i="3"/>
  <c r="AB640" i="3"/>
  <c r="N641" i="3"/>
  <c r="O641" i="3" s="1"/>
  <c r="P641" i="3" s="1"/>
  <c r="Q641" i="3" s="1"/>
  <c r="T641" i="3"/>
  <c r="S641" i="3" l="1"/>
  <c r="D642" i="3"/>
  <c r="L642" i="3"/>
  <c r="R642" i="3"/>
  <c r="J642" i="3"/>
  <c r="M642" i="3" s="1"/>
  <c r="U641" i="3" l="1"/>
  <c r="V641" i="3"/>
  <c r="E642" i="3" l="1"/>
  <c r="I642" i="3" s="1"/>
  <c r="W641" i="3"/>
  <c r="N642" i="3" l="1"/>
  <c r="O642" i="3" s="1"/>
  <c r="P642" i="3" s="1"/>
  <c r="Q642" i="3" s="1"/>
  <c r="T642" i="3"/>
  <c r="AA641" i="3"/>
  <c r="AB641" i="3"/>
  <c r="Y641" i="3"/>
  <c r="Z641" i="3"/>
  <c r="L643" i="3" l="1"/>
  <c r="S642" i="3"/>
  <c r="D643" i="3"/>
  <c r="R643" i="3"/>
  <c r="J643" i="3"/>
  <c r="M643" i="3" s="1"/>
  <c r="U642" i="3" l="1"/>
  <c r="V642" i="3"/>
  <c r="E643" i="3" l="1"/>
  <c r="I643" i="3" s="1"/>
  <c r="W642" i="3"/>
  <c r="AB642" i="3" l="1"/>
  <c r="Y642" i="3"/>
  <c r="Z642" i="3"/>
  <c r="AA642" i="3"/>
  <c r="N643" i="3"/>
  <c r="O643" i="3" s="1"/>
  <c r="P643" i="3" s="1"/>
  <c r="Q643" i="3" s="1"/>
  <c r="S643" i="3" s="1"/>
  <c r="T643" i="3"/>
  <c r="U643" i="3" l="1"/>
  <c r="V643" i="3"/>
  <c r="W643" i="3" l="1"/>
  <c r="AA643" i="3" l="1"/>
  <c r="Z643" i="3"/>
  <c r="Z2" i="3" s="1"/>
  <c r="Y643" i="3"/>
  <c r="Y2" i="3" s="1"/>
  <c r="AB643" i="3"/>
  <c r="C21" i="5" l="1"/>
  <c r="D21" i="5" l="1"/>
  <c r="B21" i="2"/>
  <c r="E21" i="5"/>
  <c r="U4" i="3"/>
  <c r="W4" i="3"/>
  <c r="W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Ahmed, Mohamed</author>
  </authors>
  <commentList>
    <comment ref="D35" authorId="0" shapeId="0" xr:uid="{4E473CE0-BCB0-4D0A-BD86-3DBEE2D612B9}">
      <text>
        <r>
          <rPr>
            <b/>
            <sz val="9"/>
            <color indexed="81"/>
            <rFont val="Tahoma"/>
            <charset val="1"/>
          </rPr>
          <t>Ahmed, Mohamed:</t>
        </r>
        <r>
          <rPr>
            <sz val="9"/>
            <color indexed="81"/>
            <rFont val="Tahoma"/>
            <charset val="1"/>
          </rPr>
          <t xml:space="preserve">
if we only add 10% margin it fails at SOA limit
so added 20% margin instead</t>
        </r>
      </text>
    </comment>
    <comment ref="D36" authorId="0" shapeId="0" xr:uid="{7FC8B921-E46E-409E-AC66-9B10CE3CFDE3}">
      <text>
        <r>
          <rPr>
            <b/>
            <sz val="9"/>
            <color indexed="81"/>
            <rFont val="Tahoma"/>
            <charset val="1"/>
          </rPr>
          <t>Ahmed, Mohamed:</t>
        </r>
        <r>
          <rPr>
            <sz val="9"/>
            <color indexed="81"/>
            <rFont val="Tahoma"/>
            <charset val="1"/>
          </rPr>
          <t xml:space="preserve">
if we only add 10% margin it fails at SOA limit
so added 20% margin instead</t>
        </r>
      </text>
    </comment>
  </commentList>
</comments>
</file>

<file path=xl/sharedStrings.xml><?xml version="1.0" encoding="utf-8"?>
<sst xmlns="http://schemas.openxmlformats.org/spreadsheetml/2006/main" count="744" uniqueCount="728">
  <si>
    <t>Disclaimer</t>
  </si>
  <si>
    <t>This product is designed as an aid for customers of Texas Instruments. No warranties, either expressed or implied, with respect to this software or its fitness for any particular purpose, are claimed by Texas Instruments or the author. The software is licensed solely on an "as is" basis. The entire risk as to its quality and performance is with the customer.</t>
  </si>
  <si>
    <t>CLEAR ALL USER INPUT CELLS BEFORE STARTING A NEW DESIGN</t>
  </si>
  <si>
    <r>
      <t xml:space="preserve">ALL </t>
    </r>
    <r>
      <rPr>
        <b/>
        <sz val="14"/>
        <color rgb="FF92D050"/>
        <rFont val="Arial"/>
        <family val="2"/>
      </rPr>
      <t>GREEN</t>
    </r>
    <r>
      <rPr>
        <b/>
        <sz val="14"/>
        <color theme="1"/>
        <rFont val="Arial"/>
        <family val="2"/>
      </rPr>
      <t xml:space="preserve"> CELLS ARE USER INPUTS; CELLS INTO </t>
    </r>
    <r>
      <rPr>
        <b/>
        <sz val="14"/>
        <color rgb="FFFF0000"/>
        <rFont val="Arial"/>
        <family val="2"/>
      </rPr>
      <t>RED</t>
    </r>
    <r>
      <rPr>
        <b/>
        <sz val="14"/>
        <color theme="1"/>
        <rFont val="Arial"/>
        <family val="2"/>
      </rPr>
      <t xml:space="preserve"> MEANS ERROR ON USER INPUTS</t>
    </r>
  </si>
  <si>
    <r>
      <t>WHERE APPLICABLE, A RECOMMENDED VALUE IS GIVEN THAT WILL BE THE BEST CHOICE TO MEET THE GIVEN SPECIFICATION.  IT IS IN THE BEST INTEREST OF THE USER TO USE A VALUE AS CLOSE AS POSSIBLE TO THE RECOMMENDED</t>
    </r>
    <r>
      <rPr>
        <sz val="9"/>
        <color rgb="FFFF00FF"/>
        <rFont val="Arial"/>
        <family val="2"/>
      </rPr>
      <t xml:space="preserve"> </t>
    </r>
    <r>
      <rPr>
        <sz val="9"/>
        <rFont val="Arial"/>
        <family val="2"/>
      </rPr>
      <t xml:space="preserve"> VALUE.  FOR ACCURATE RESULTS, THE USER MUST ENTER THE ACTUAL VALUE USED IN THE APPROPRIATE CELL.</t>
    </r>
  </si>
  <si>
    <t>DESIGN REQUIREMENTS</t>
  </si>
  <si>
    <t>VINP</t>
  </si>
  <si>
    <t>V</t>
  </si>
  <si>
    <t>VCC</t>
  </si>
  <si>
    <t>Cout @ 0V Bias</t>
  </si>
  <si>
    <t>μF</t>
  </si>
  <si>
    <t>Provide the nominal total capacitance value at 0V DC Bias</t>
  </si>
  <si>
    <t>Cout @ 5V Bias</t>
  </si>
  <si>
    <t>Provide the derated total capacitance value at 5V DC Bias</t>
  </si>
  <si>
    <t>Cout ESR @ 250 KHz</t>
  </si>
  <si>
    <r>
      <t>m</t>
    </r>
    <r>
      <rPr>
        <sz val="11"/>
        <color theme="1"/>
        <rFont val="Calibri"/>
        <family val="2"/>
      </rPr>
      <t>Ω</t>
    </r>
  </si>
  <si>
    <t>Load Type</t>
  </si>
  <si>
    <t>Resistive Load</t>
  </si>
  <si>
    <t>VCC threshold for Load</t>
  </si>
  <si>
    <t>Provide the VCC threshold at which the specified load will be applied</t>
  </si>
  <si>
    <t>Soft-Start Rise Time</t>
  </si>
  <si>
    <t xml:space="preserve">Maximum Steady State Load </t>
  </si>
  <si>
    <t>mA</t>
  </si>
  <si>
    <t>Maxium Burst-On Duration (Tonmax)</t>
  </si>
  <si>
    <t>Constant Current Load</t>
  </si>
  <si>
    <t>Failed Startup</t>
  </si>
  <si>
    <t>Ton-max Over power protection triggered</t>
  </si>
  <si>
    <t>TD</t>
  </si>
  <si>
    <t>Cout / uF</t>
  </si>
  <si>
    <t>Vin</t>
  </si>
  <si>
    <t>Vout</t>
  </si>
  <si>
    <t>Cout_0V</t>
  </si>
  <si>
    <t>Cout_5.0V</t>
  </si>
  <si>
    <t>Rload</t>
  </si>
  <si>
    <t>Iload</t>
  </si>
  <si>
    <t>Load Threshold</t>
  </si>
  <si>
    <t>Load type</t>
  </si>
  <si>
    <t>Efficiecny</t>
  </si>
  <si>
    <t>Duty Limit</t>
  </si>
  <si>
    <t>Duty (%)</t>
  </si>
  <si>
    <t>Td / us</t>
  </si>
  <si>
    <t>time / us</t>
  </si>
  <si>
    <t>Index</t>
  </si>
  <si>
    <t>Iout / mA</t>
  </si>
  <si>
    <t>Iload(CR) / mA</t>
  </si>
  <si>
    <t>Iload(CC) / mA</t>
  </si>
  <si>
    <t>Load Applied</t>
  </si>
  <si>
    <t>Iload / mA</t>
  </si>
  <si>
    <t>Icout</t>
  </si>
  <si>
    <t>Q / uC</t>
  </si>
  <si>
    <t>Qt / uC</t>
  </si>
  <si>
    <t>Vout(V)</t>
  </si>
  <si>
    <t>Cout</t>
  </si>
  <si>
    <t>Vout_plot(V)</t>
  </si>
  <si>
    <t>Iin (mA)</t>
  </si>
  <si>
    <t>Trise</t>
  </si>
  <si>
    <t>Steady State</t>
  </si>
  <si>
    <t>Soft-Start Duration</t>
  </si>
  <si>
    <t>Rise Time</t>
  </si>
  <si>
    <t>Iin</t>
  </si>
  <si>
    <t>Iout</t>
  </si>
  <si>
    <t>DC0</t>
  </si>
  <si>
    <t>DC1</t>
  </si>
  <si>
    <t>DC2</t>
  </si>
  <si>
    <t>DC3</t>
  </si>
  <si>
    <t>DC4</t>
  </si>
  <si>
    <t>DC5</t>
  </si>
  <si>
    <t>DC6</t>
  </si>
  <si>
    <t>DC7</t>
  </si>
  <si>
    <t>DC8</t>
  </si>
  <si>
    <t>DC9</t>
  </si>
  <si>
    <t>DC10</t>
  </si>
  <si>
    <t>DC11</t>
  </si>
  <si>
    <t>DC12</t>
  </si>
  <si>
    <t>DC13</t>
  </si>
  <si>
    <t>DC14</t>
  </si>
  <si>
    <t>DC15</t>
  </si>
  <si>
    <t>DC16</t>
  </si>
  <si>
    <t>DC17</t>
  </si>
  <si>
    <t>DC18</t>
  </si>
  <si>
    <t>DC19</t>
  </si>
  <si>
    <t>DC20</t>
  </si>
  <si>
    <t>DC21</t>
  </si>
  <si>
    <t>DC22</t>
  </si>
  <si>
    <t>DC23</t>
  </si>
  <si>
    <t>DC24</t>
  </si>
  <si>
    <t>DC25</t>
  </si>
  <si>
    <t>DC26</t>
  </si>
  <si>
    <t>DC27</t>
  </si>
  <si>
    <t>DC28</t>
  </si>
  <si>
    <t>DC29</t>
  </si>
  <si>
    <t>DC30</t>
  </si>
  <si>
    <t>DC31</t>
  </si>
  <si>
    <t>DC32</t>
  </si>
  <si>
    <t>DC33</t>
  </si>
  <si>
    <t>DC34</t>
  </si>
  <si>
    <t>DC35</t>
  </si>
  <si>
    <t>DC36</t>
  </si>
  <si>
    <t>DC37</t>
  </si>
  <si>
    <t>DC38</t>
  </si>
  <si>
    <t>DC39</t>
  </si>
  <si>
    <t>DC40</t>
  </si>
  <si>
    <t>DC41</t>
  </si>
  <si>
    <t>DC42</t>
  </si>
  <si>
    <t>DC43</t>
  </si>
  <si>
    <t>DC44</t>
  </si>
  <si>
    <t>DC45</t>
  </si>
  <si>
    <t>DC46</t>
  </si>
  <si>
    <t>DC47</t>
  </si>
  <si>
    <t>DC48</t>
  </si>
  <si>
    <t>DC49</t>
  </si>
  <si>
    <t>DC50</t>
  </si>
  <si>
    <t>DC51</t>
  </si>
  <si>
    <t>DC52</t>
  </si>
  <si>
    <t>DC53</t>
  </si>
  <si>
    <t>DC54</t>
  </si>
  <si>
    <t>DC55</t>
  </si>
  <si>
    <t>DC56</t>
  </si>
  <si>
    <t>DC57</t>
  </si>
  <si>
    <t>DC58</t>
  </si>
  <si>
    <t>DC59</t>
  </si>
  <si>
    <t>DC60</t>
  </si>
  <si>
    <t>DC61</t>
  </si>
  <si>
    <t>DC62</t>
  </si>
  <si>
    <t>DC63</t>
  </si>
  <si>
    <t>DC64</t>
  </si>
  <si>
    <t>DC65</t>
  </si>
  <si>
    <t>DC66</t>
  </si>
  <si>
    <t>DC67</t>
  </si>
  <si>
    <t>DC68</t>
  </si>
  <si>
    <t>DC69</t>
  </si>
  <si>
    <t>DC70</t>
  </si>
  <si>
    <t>DC71</t>
  </si>
  <si>
    <t>DC72</t>
  </si>
  <si>
    <t>DC73</t>
  </si>
  <si>
    <t>DC74</t>
  </si>
  <si>
    <t>DC75</t>
  </si>
  <si>
    <t>DC76</t>
  </si>
  <si>
    <t>DC77</t>
  </si>
  <si>
    <t>DC78</t>
  </si>
  <si>
    <t>DC79</t>
  </si>
  <si>
    <t>DC80</t>
  </si>
  <si>
    <t>DC81</t>
  </si>
  <si>
    <t>DC82</t>
  </si>
  <si>
    <t>DC83</t>
  </si>
  <si>
    <t>DC84</t>
  </si>
  <si>
    <t>DC85</t>
  </si>
  <si>
    <t>DC86</t>
  </si>
  <si>
    <t>DC87</t>
  </si>
  <si>
    <t>DC88</t>
  </si>
  <si>
    <t>DC89</t>
  </si>
  <si>
    <t>DC90</t>
  </si>
  <si>
    <t>DC91</t>
  </si>
  <si>
    <t>DC92</t>
  </si>
  <si>
    <t>DC93</t>
  </si>
  <si>
    <t>DC94</t>
  </si>
  <si>
    <t>DC95</t>
  </si>
  <si>
    <t>DC96</t>
  </si>
  <si>
    <t>DC97</t>
  </si>
  <si>
    <t>DC98</t>
  </si>
  <si>
    <t>DC99</t>
  </si>
  <si>
    <t>DC100</t>
  </si>
  <si>
    <t>DC101</t>
  </si>
  <si>
    <t>DC102</t>
  </si>
  <si>
    <t>DC103</t>
  </si>
  <si>
    <t>DC104</t>
  </si>
  <si>
    <t>DC105</t>
  </si>
  <si>
    <t>DC106</t>
  </si>
  <si>
    <t>DC107</t>
  </si>
  <si>
    <t>DC108</t>
  </si>
  <si>
    <t>DC109</t>
  </si>
  <si>
    <t>DC110</t>
  </si>
  <si>
    <t>DC111</t>
  </si>
  <si>
    <t>DC112</t>
  </si>
  <si>
    <t>DC113</t>
  </si>
  <si>
    <t>DC114</t>
  </si>
  <si>
    <t>DC115</t>
  </si>
  <si>
    <t>DC116</t>
  </si>
  <si>
    <t>DC117</t>
  </si>
  <si>
    <t>DC118</t>
  </si>
  <si>
    <t>DC119</t>
  </si>
  <si>
    <t>DC120</t>
  </si>
  <si>
    <t>DC121</t>
  </si>
  <si>
    <t>DC122</t>
  </si>
  <si>
    <t>DC123</t>
  </si>
  <si>
    <t>DC124</t>
  </si>
  <si>
    <t>DC125</t>
  </si>
  <si>
    <t>DC126</t>
  </si>
  <si>
    <t>DC127</t>
  </si>
  <si>
    <t>DC128</t>
  </si>
  <si>
    <t>DC129</t>
  </si>
  <si>
    <t>DC130</t>
  </si>
  <si>
    <t>DC131</t>
  </si>
  <si>
    <t>DC132</t>
  </si>
  <si>
    <t>DC133</t>
  </si>
  <si>
    <t>DC134</t>
  </si>
  <si>
    <t>DC135</t>
  </si>
  <si>
    <t>DC136</t>
  </si>
  <si>
    <t>DC137</t>
  </si>
  <si>
    <t>DC138</t>
  </si>
  <si>
    <t>DC139</t>
  </si>
  <si>
    <t>DC140</t>
  </si>
  <si>
    <t>DC141</t>
  </si>
  <si>
    <t>DC142</t>
  </si>
  <si>
    <t>DC143</t>
  </si>
  <si>
    <t>DC144</t>
  </si>
  <si>
    <t>DC145</t>
  </si>
  <si>
    <t>DC146</t>
  </si>
  <si>
    <t>DC147</t>
  </si>
  <si>
    <t>DC148</t>
  </si>
  <si>
    <t>DC149</t>
  </si>
  <si>
    <t>DC150</t>
  </si>
  <si>
    <t>DC151</t>
  </si>
  <si>
    <t>DC152</t>
  </si>
  <si>
    <t>DC153</t>
  </si>
  <si>
    <t>DC154</t>
  </si>
  <si>
    <t>DC155</t>
  </si>
  <si>
    <t>DC156</t>
  </si>
  <si>
    <t>DC157</t>
  </si>
  <si>
    <t>DC158</t>
  </si>
  <si>
    <t>DC159</t>
  </si>
  <si>
    <t>DC160</t>
  </si>
  <si>
    <t>DC161</t>
  </si>
  <si>
    <t>DC162</t>
  </si>
  <si>
    <t>DC163</t>
  </si>
  <si>
    <t>DC164</t>
  </si>
  <si>
    <t>DC165</t>
  </si>
  <si>
    <t>DC166</t>
  </si>
  <si>
    <t>DC167</t>
  </si>
  <si>
    <t>DC168</t>
  </si>
  <si>
    <t>DC169</t>
  </si>
  <si>
    <t>DC170</t>
  </si>
  <si>
    <t>DC171</t>
  </si>
  <si>
    <t>DC172</t>
  </si>
  <si>
    <t>DC173</t>
  </si>
  <si>
    <t>DC174</t>
  </si>
  <si>
    <t>DC175</t>
  </si>
  <si>
    <t>DC176</t>
  </si>
  <si>
    <t>DC177</t>
  </si>
  <si>
    <t>DC178</t>
  </si>
  <si>
    <t>DC179</t>
  </si>
  <si>
    <t>DC180</t>
  </si>
  <si>
    <t>DC181</t>
  </si>
  <si>
    <t>DC182</t>
  </si>
  <si>
    <t>DC183</t>
  </si>
  <si>
    <t>DC184</t>
  </si>
  <si>
    <t>DC185</t>
  </si>
  <si>
    <t>DC186</t>
  </si>
  <si>
    <t>DC187</t>
  </si>
  <si>
    <t>DC188</t>
  </si>
  <si>
    <t>DC189</t>
  </si>
  <si>
    <t>DC190</t>
  </si>
  <si>
    <t>DC191</t>
  </si>
  <si>
    <t>DC192</t>
  </si>
  <si>
    <t>DC193</t>
  </si>
  <si>
    <t>DC194</t>
  </si>
  <si>
    <t>DC195</t>
  </si>
  <si>
    <t>DC196</t>
  </si>
  <si>
    <t>DC197</t>
  </si>
  <si>
    <t>DC198</t>
  </si>
  <si>
    <t>DC199</t>
  </si>
  <si>
    <t>DC200</t>
  </si>
  <si>
    <t>DC201</t>
  </si>
  <si>
    <t>DC202</t>
  </si>
  <si>
    <t>DC203</t>
  </si>
  <si>
    <t>DC204</t>
  </si>
  <si>
    <t>DC205</t>
  </si>
  <si>
    <t>DC206</t>
  </si>
  <si>
    <t>DC207</t>
  </si>
  <si>
    <t>DC208</t>
  </si>
  <si>
    <t>DC209</t>
  </si>
  <si>
    <t>DC210</t>
  </si>
  <si>
    <t>DC211</t>
  </si>
  <si>
    <t>DC212</t>
  </si>
  <si>
    <t>DC213</t>
  </si>
  <si>
    <t>DC214</t>
  </si>
  <si>
    <t>DC215</t>
  </si>
  <si>
    <t>DC216</t>
  </si>
  <si>
    <t>DC217</t>
  </si>
  <si>
    <t>DC218</t>
  </si>
  <si>
    <t>DC219</t>
  </si>
  <si>
    <t>DC220</t>
  </si>
  <si>
    <t>DC221</t>
  </si>
  <si>
    <t>DC222</t>
  </si>
  <si>
    <t>DC223</t>
  </si>
  <si>
    <t>DC224</t>
  </si>
  <si>
    <t>DC225</t>
  </si>
  <si>
    <t>DC226</t>
  </si>
  <si>
    <t>DC227</t>
  </si>
  <si>
    <t>DC228</t>
  </si>
  <si>
    <t>DC229</t>
  </si>
  <si>
    <t>DC230</t>
  </si>
  <si>
    <t>DC231</t>
  </si>
  <si>
    <t>DC232</t>
  </si>
  <si>
    <t>DC233</t>
  </si>
  <si>
    <t>DC234</t>
  </si>
  <si>
    <t>DC235</t>
  </si>
  <si>
    <t>DC236</t>
  </si>
  <si>
    <t>DC237</t>
  </si>
  <si>
    <t>DC238</t>
  </si>
  <si>
    <t>DC239</t>
  </si>
  <si>
    <t>DC240</t>
  </si>
  <si>
    <t>DC241</t>
  </si>
  <si>
    <t>DC242</t>
  </si>
  <si>
    <t>DC243</t>
  </si>
  <si>
    <t>DC244</t>
  </si>
  <si>
    <t>DC245</t>
  </si>
  <si>
    <t>DC246</t>
  </si>
  <si>
    <t>DC247</t>
  </si>
  <si>
    <t>DC248</t>
  </si>
  <si>
    <t>DC249</t>
  </si>
  <si>
    <t>DC250</t>
  </si>
  <si>
    <t>DC251</t>
  </si>
  <si>
    <t>DC252</t>
  </si>
  <si>
    <t>DC253</t>
  </si>
  <si>
    <t>DC254</t>
  </si>
  <si>
    <t>DC255</t>
  </si>
  <si>
    <t>DC256</t>
  </si>
  <si>
    <t>DC257</t>
  </si>
  <si>
    <t>DC258</t>
  </si>
  <si>
    <t>DC259</t>
  </si>
  <si>
    <t>DC260</t>
  </si>
  <si>
    <t>DC261</t>
  </si>
  <si>
    <t>DC262</t>
  </si>
  <si>
    <t>DC263</t>
  </si>
  <si>
    <t>DC264</t>
  </si>
  <si>
    <t>DC265</t>
  </si>
  <si>
    <t>DC266</t>
  </si>
  <si>
    <t>DC267</t>
  </si>
  <si>
    <t>DC268</t>
  </si>
  <si>
    <t>DC269</t>
  </si>
  <si>
    <t>DC270</t>
  </si>
  <si>
    <t>DC271</t>
  </si>
  <si>
    <t>DC272</t>
  </si>
  <si>
    <t>DC273</t>
  </si>
  <si>
    <t>DC274</t>
  </si>
  <si>
    <t>DC275</t>
  </si>
  <si>
    <t>DC276</t>
  </si>
  <si>
    <t>DC277</t>
  </si>
  <si>
    <t>DC278</t>
  </si>
  <si>
    <t>DC279</t>
  </si>
  <si>
    <t>DC280</t>
  </si>
  <si>
    <t>DC281</t>
  </si>
  <si>
    <t>DC282</t>
  </si>
  <si>
    <t>DC283</t>
  </si>
  <si>
    <t>DC284</t>
  </si>
  <si>
    <t>DC285</t>
  </si>
  <si>
    <t>DC286</t>
  </si>
  <si>
    <t>DC287</t>
  </si>
  <si>
    <t>DC288</t>
  </si>
  <si>
    <t>DC289</t>
  </si>
  <si>
    <t>DC290</t>
  </si>
  <si>
    <t>DC291</t>
  </si>
  <si>
    <t>DC292</t>
  </si>
  <si>
    <t>DC293</t>
  </si>
  <si>
    <t>DC294</t>
  </si>
  <si>
    <t>DC295</t>
  </si>
  <si>
    <t>DC296</t>
  </si>
  <si>
    <t>DC297</t>
  </si>
  <si>
    <t>DC298</t>
  </si>
  <si>
    <t>DC299</t>
  </si>
  <si>
    <t>DC300</t>
  </si>
  <si>
    <t>DC301</t>
  </si>
  <si>
    <t>DC302</t>
  </si>
  <si>
    <t>DC303</t>
  </si>
  <si>
    <t>DC304</t>
  </si>
  <si>
    <t>DC305</t>
  </si>
  <si>
    <t>DC306</t>
  </si>
  <si>
    <t>DC307</t>
  </si>
  <si>
    <t>DC308</t>
  </si>
  <si>
    <t>DC309</t>
  </si>
  <si>
    <t>DC310</t>
  </si>
  <si>
    <t>DC311</t>
  </si>
  <si>
    <t>DC312</t>
  </si>
  <si>
    <t>DC313</t>
  </si>
  <si>
    <t>DC314</t>
  </si>
  <si>
    <t>DC315</t>
  </si>
  <si>
    <t>DC316</t>
  </si>
  <si>
    <t>DC317</t>
  </si>
  <si>
    <t>DC318</t>
  </si>
  <si>
    <t>DC319</t>
  </si>
  <si>
    <t>DC320</t>
  </si>
  <si>
    <t>DC321</t>
  </si>
  <si>
    <t>DC322</t>
  </si>
  <si>
    <t>DC323</t>
  </si>
  <si>
    <t>DC324</t>
  </si>
  <si>
    <t>DC325</t>
  </si>
  <si>
    <t>DC326</t>
  </si>
  <si>
    <t>DC327</t>
  </si>
  <si>
    <t>DC328</t>
  </si>
  <si>
    <t>DC329</t>
  </si>
  <si>
    <t>DC330</t>
  </si>
  <si>
    <t>DC331</t>
  </si>
  <si>
    <t>DC332</t>
  </si>
  <si>
    <t>DC333</t>
  </si>
  <si>
    <t>DC334</t>
  </si>
  <si>
    <t>DC335</t>
  </si>
  <si>
    <t>DC336</t>
  </si>
  <si>
    <t>DC337</t>
  </si>
  <si>
    <t>DC338</t>
  </si>
  <si>
    <t>DC339</t>
  </si>
  <si>
    <t>DC340</t>
  </si>
  <si>
    <t>DC341</t>
  </si>
  <si>
    <t>DC342</t>
  </si>
  <si>
    <t>DC343</t>
  </si>
  <si>
    <t>DC344</t>
  </si>
  <si>
    <t>DC345</t>
  </si>
  <si>
    <t>DC346</t>
  </si>
  <si>
    <t>DC347</t>
  </si>
  <si>
    <t>DC348</t>
  </si>
  <si>
    <t>DC349</t>
  </si>
  <si>
    <t>DC350</t>
  </si>
  <si>
    <t>DC351</t>
  </si>
  <si>
    <t>DC352</t>
  </si>
  <si>
    <t>DC353</t>
  </si>
  <si>
    <t>DC354</t>
  </si>
  <si>
    <t>DC355</t>
  </si>
  <si>
    <t>DC356</t>
  </si>
  <si>
    <t>DC357</t>
  </si>
  <si>
    <t>DC358</t>
  </si>
  <si>
    <t>DC359</t>
  </si>
  <si>
    <t>DC360</t>
  </si>
  <si>
    <t>DC361</t>
  </si>
  <si>
    <t>DC362</t>
  </si>
  <si>
    <t>DC363</t>
  </si>
  <si>
    <t>DC364</t>
  </si>
  <si>
    <t>DC365</t>
  </si>
  <si>
    <t>DC366</t>
  </si>
  <si>
    <t>DC367</t>
  </si>
  <si>
    <t>DC368</t>
  </si>
  <si>
    <t>DC369</t>
  </si>
  <si>
    <t>DC370</t>
  </si>
  <si>
    <t>DC371</t>
  </si>
  <si>
    <t>DC372</t>
  </si>
  <si>
    <t>DC373</t>
  </si>
  <si>
    <t>DC374</t>
  </si>
  <si>
    <t>DC375</t>
  </si>
  <si>
    <t>DC376</t>
  </si>
  <si>
    <t>DC377</t>
  </si>
  <si>
    <t>DC378</t>
  </si>
  <si>
    <t>DC379</t>
  </si>
  <si>
    <t>DC380</t>
  </si>
  <si>
    <t>DC381</t>
  </si>
  <si>
    <t>DC382</t>
  </si>
  <si>
    <t>DC383</t>
  </si>
  <si>
    <t>DC384</t>
  </si>
  <si>
    <t>DC385</t>
  </si>
  <si>
    <t>DC386</t>
  </si>
  <si>
    <t>DC387</t>
  </si>
  <si>
    <t>DC388</t>
  </si>
  <si>
    <t>DC389</t>
  </si>
  <si>
    <t>DC390</t>
  </si>
  <si>
    <t>DC391</t>
  </si>
  <si>
    <t>DC392</t>
  </si>
  <si>
    <t>DC393</t>
  </si>
  <si>
    <t>DC394</t>
  </si>
  <si>
    <t>DC395</t>
  </si>
  <si>
    <t>DC396</t>
  </si>
  <si>
    <t>DC397</t>
  </si>
  <si>
    <t>DC398</t>
  </si>
  <si>
    <t>DC399</t>
  </si>
  <si>
    <t>DC400</t>
  </si>
  <si>
    <t>DC401</t>
  </si>
  <si>
    <t>DC402</t>
  </si>
  <si>
    <t>DC403</t>
  </si>
  <si>
    <t>DC404</t>
  </si>
  <si>
    <t>DC405</t>
  </si>
  <si>
    <t>DC406</t>
  </si>
  <si>
    <t>DC407</t>
  </si>
  <si>
    <t>DC408</t>
  </si>
  <si>
    <t>DC409</t>
  </si>
  <si>
    <t>DC410</t>
  </si>
  <si>
    <t>DC411</t>
  </si>
  <si>
    <t>DC412</t>
  </si>
  <si>
    <t>DC413</t>
  </si>
  <si>
    <t>DC414</t>
  </si>
  <si>
    <t>DC415</t>
  </si>
  <si>
    <t>DC416</t>
  </si>
  <si>
    <t>DC417</t>
  </si>
  <si>
    <t>DC418</t>
  </si>
  <si>
    <t>DC419</t>
  </si>
  <si>
    <t>DC420</t>
  </si>
  <si>
    <t>DC421</t>
  </si>
  <si>
    <t>DC422</t>
  </si>
  <si>
    <t>DC423</t>
  </si>
  <si>
    <t>DC424</t>
  </si>
  <si>
    <t>DC425</t>
  </si>
  <si>
    <t>DC426</t>
  </si>
  <si>
    <t>DC427</t>
  </si>
  <si>
    <t>DC428</t>
  </si>
  <si>
    <t>DC429</t>
  </si>
  <si>
    <t>DC430</t>
  </si>
  <si>
    <t>DC431</t>
  </si>
  <si>
    <t>DC432</t>
  </si>
  <si>
    <t>DC433</t>
  </si>
  <si>
    <t>DC434</t>
  </si>
  <si>
    <t>DC435</t>
  </si>
  <si>
    <t>DC436</t>
  </si>
  <si>
    <t>DC437</t>
  </si>
  <si>
    <t>DC438</t>
  </si>
  <si>
    <t>DC439</t>
  </si>
  <si>
    <t>DC440</t>
  </si>
  <si>
    <t>DC441</t>
  </si>
  <si>
    <t>DC442</t>
  </si>
  <si>
    <t>DC443</t>
  </si>
  <si>
    <t>DC444</t>
  </si>
  <si>
    <t>DC445</t>
  </si>
  <si>
    <t>DC446</t>
  </si>
  <si>
    <t>DC447</t>
  </si>
  <si>
    <t>DC448</t>
  </si>
  <si>
    <t>DC449</t>
  </si>
  <si>
    <t>DC450</t>
  </si>
  <si>
    <t>DC451</t>
  </si>
  <si>
    <t>DC452</t>
  </si>
  <si>
    <t>DC453</t>
  </si>
  <si>
    <t>DC454</t>
  </si>
  <si>
    <t>DC455</t>
  </si>
  <si>
    <t>DC456</t>
  </si>
  <si>
    <t>DC457</t>
  </si>
  <si>
    <t>DC458</t>
  </si>
  <si>
    <t>DC459</t>
  </si>
  <si>
    <t>DC460</t>
  </si>
  <si>
    <t>DC461</t>
  </si>
  <si>
    <t>DC462</t>
  </si>
  <si>
    <t>DC463</t>
  </si>
  <si>
    <t>DC464</t>
  </si>
  <si>
    <t>DC465</t>
  </si>
  <si>
    <t>DC466</t>
  </si>
  <si>
    <t>DC467</t>
  </si>
  <si>
    <t>DC468</t>
  </si>
  <si>
    <t>DC469</t>
  </si>
  <si>
    <t>DC470</t>
  </si>
  <si>
    <t>DC471</t>
  </si>
  <si>
    <t>DC472</t>
  </si>
  <si>
    <t>DC473</t>
  </si>
  <si>
    <t>DC474</t>
  </si>
  <si>
    <t>DC475</t>
  </si>
  <si>
    <t>DC476</t>
  </si>
  <si>
    <t>DC477</t>
  </si>
  <si>
    <t>DC478</t>
  </si>
  <si>
    <t>DC479</t>
  </si>
  <si>
    <t>DC480</t>
  </si>
  <si>
    <t>DC481</t>
  </si>
  <si>
    <t>DC482</t>
  </si>
  <si>
    <t>DC483</t>
  </si>
  <si>
    <t>DC484</t>
  </si>
  <si>
    <t>DC485</t>
  </si>
  <si>
    <t>DC486</t>
  </si>
  <si>
    <t>DC487</t>
  </si>
  <si>
    <t>DC488</t>
  </si>
  <si>
    <t>DC489</t>
  </si>
  <si>
    <t>DC490</t>
  </si>
  <si>
    <t>DC491</t>
  </si>
  <si>
    <t>DC492</t>
  </si>
  <si>
    <t>DC493</t>
  </si>
  <si>
    <t>DC494</t>
  </si>
  <si>
    <t>DC495</t>
  </si>
  <si>
    <t>DC496</t>
  </si>
  <si>
    <t>DC497</t>
  </si>
  <si>
    <t>DC498</t>
  </si>
  <si>
    <t>DC499</t>
  </si>
  <si>
    <t>DC500</t>
  </si>
  <si>
    <t>DC501</t>
  </si>
  <si>
    <t>DC502</t>
  </si>
  <si>
    <t>DC503</t>
  </si>
  <si>
    <t>DC504</t>
  </si>
  <si>
    <t>DC505</t>
  </si>
  <si>
    <t>DC506</t>
  </si>
  <si>
    <t>DC507</t>
  </si>
  <si>
    <t>DC508</t>
  </si>
  <si>
    <t>DC509</t>
  </si>
  <si>
    <t>DC510</t>
  </si>
  <si>
    <t>DC511</t>
  </si>
  <si>
    <t>DC512</t>
  </si>
  <si>
    <t>DC513</t>
  </si>
  <si>
    <t>DC514</t>
  </si>
  <si>
    <t>DC515</t>
  </si>
  <si>
    <t>DC516</t>
  </si>
  <si>
    <t>DC517</t>
  </si>
  <si>
    <t>DC518</t>
  </si>
  <si>
    <t>DC519</t>
  </si>
  <si>
    <t>DC520</t>
  </si>
  <si>
    <t>DC521</t>
  </si>
  <si>
    <t>DC522</t>
  </si>
  <si>
    <t>DC523</t>
  </si>
  <si>
    <t>DC524</t>
  </si>
  <si>
    <t>DC525</t>
  </si>
  <si>
    <t>DC526</t>
  </si>
  <si>
    <t>DC527</t>
  </si>
  <si>
    <t>DC528</t>
  </si>
  <si>
    <t>DC529</t>
  </si>
  <si>
    <t>DC530</t>
  </si>
  <si>
    <t>DC531</t>
  </si>
  <si>
    <t>DC532</t>
  </si>
  <si>
    <t>DC533</t>
  </si>
  <si>
    <t>DC534</t>
  </si>
  <si>
    <t>DC535</t>
  </si>
  <si>
    <t>DC536</t>
  </si>
  <si>
    <t>DC537</t>
  </si>
  <si>
    <t>DC538</t>
  </si>
  <si>
    <t>DC539</t>
  </si>
  <si>
    <t>DC540</t>
  </si>
  <si>
    <t>DC541</t>
  </si>
  <si>
    <t>DC542</t>
  </si>
  <si>
    <t>DC543</t>
  </si>
  <si>
    <t>DC544</t>
  </si>
  <si>
    <t>DC545</t>
  </si>
  <si>
    <t>DC546</t>
  </si>
  <si>
    <t>DC547</t>
  </si>
  <si>
    <t>DC548</t>
  </si>
  <si>
    <t>DC549</t>
  </si>
  <si>
    <t>DC550</t>
  </si>
  <si>
    <t>DC551</t>
  </si>
  <si>
    <t>DC552</t>
  </si>
  <si>
    <t>DC553</t>
  </si>
  <si>
    <t>DC554</t>
  </si>
  <si>
    <t>DC555</t>
  </si>
  <si>
    <t>DC556</t>
  </si>
  <si>
    <t>DC557</t>
  </si>
  <si>
    <t>DC558</t>
  </si>
  <si>
    <t>DC559</t>
  </si>
  <si>
    <t>DC560</t>
  </si>
  <si>
    <t>DC561</t>
  </si>
  <si>
    <t>DC562</t>
  </si>
  <si>
    <t>DC563</t>
  </si>
  <si>
    <t>DC564</t>
  </si>
  <si>
    <t>DC565</t>
  </si>
  <si>
    <t>DC566</t>
  </si>
  <si>
    <t>DC567</t>
  </si>
  <si>
    <t>DC568</t>
  </si>
  <si>
    <t>DC569</t>
  </si>
  <si>
    <t>DC570</t>
  </si>
  <si>
    <t>DC571</t>
  </si>
  <si>
    <t>DC572</t>
  </si>
  <si>
    <t>DC573</t>
  </si>
  <si>
    <t>DC574</t>
  </si>
  <si>
    <t>DC575</t>
  </si>
  <si>
    <t>DC576</t>
  </si>
  <si>
    <t>DC577</t>
  </si>
  <si>
    <t>DC578</t>
  </si>
  <si>
    <t>DC579</t>
  </si>
  <si>
    <t>DC580</t>
  </si>
  <si>
    <t>DC581</t>
  </si>
  <si>
    <t>DC582</t>
  </si>
  <si>
    <t>DC583</t>
  </si>
  <si>
    <t>DC584</t>
  </si>
  <si>
    <t>DC585</t>
  </si>
  <si>
    <t>DC586</t>
  </si>
  <si>
    <t>DC587</t>
  </si>
  <si>
    <t>DC588</t>
  </si>
  <si>
    <t>DC589</t>
  </si>
  <si>
    <t>DC590</t>
  </si>
  <si>
    <t>DC591</t>
  </si>
  <si>
    <t>DC592</t>
  </si>
  <si>
    <t>DC593</t>
  </si>
  <si>
    <t>DC594</t>
  </si>
  <si>
    <t>DC595</t>
  </si>
  <si>
    <t>DC596</t>
  </si>
  <si>
    <t>DC597</t>
  </si>
  <si>
    <t>DC598</t>
  </si>
  <si>
    <t>DC599</t>
  </si>
  <si>
    <t>DC600</t>
  </si>
  <si>
    <t>DC601</t>
  </si>
  <si>
    <t>DC602</t>
  </si>
  <si>
    <t>DC603</t>
  </si>
  <si>
    <t>DC604</t>
  </si>
  <si>
    <t>DC605</t>
  </si>
  <si>
    <t>DC606</t>
  </si>
  <si>
    <t>DC607</t>
  </si>
  <si>
    <t>DC608</t>
  </si>
  <si>
    <t>DC609</t>
  </si>
  <si>
    <t>DC610</t>
  </si>
  <si>
    <t>DC611</t>
  </si>
  <si>
    <t>DC612</t>
  </si>
  <si>
    <t>DC613</t>
  </si>
  <si>
    <t>DC614</t>
  </si>
  <si>
    <t>DC615</t>
  </si>
  <si>
    <t>DC616</t>
  </si>
  <si>
    <t>DC617</t>
  </si>
  <si>
    <t>DC618</t>
  </si>
  <si>
    <t>DC619</t>
  </si>
  <si>
    <t>DC620</t>
  </si>
  <si>
    <t>DC621</t>
  </si>
  <si>
    <t>DC622</t>
  </si>
  <si>
    <t>DC623</t>
  </si>
  <si>
    <t>DC624</t>
  </si>
  <si>
    <t>DC625</t>
  </si>
  <si>
    <t>DC626</t>
  </si>
  <si>
    <t>DC627</t>
  </si>
  <si>
    <t>DC628</t>
  </si>
  <si>
    <t>DC629</t>
  </si>
  <si>
    <t>DC630</t>
  </si>
  <si>
    <t>DC631</t>
  </si>
  <si>
    <t>DC632</t>
  </si>
  <si>
    <t>DC633</t>
  </si>
  <si>
    <t>DC634</t>
  </si>
  <si>
    <t>DC635</t>
  </si>
  <si>
    <t>DC636</t>
  </si>
  <si>
    <t>DC637</t>
  </si>
  <si>
    <t>DC638</t>
  </si>
  <si>
    <t>DC639</t>
  </si>
  <si>
    <t>Load</t>
  </si>
  <si>
    <r>
      <t>Cout (</t>
    </r>
    <r>
      <rPr>
        <sz val="11"/>
        <color theme="1"/>
        <rFont val="Calibri"/>
        <family val="2"/>
      </rPr>
      <t>μF)</t>
    </r>
  </si>
  <si>
    <t>ESR (mohm)</t>
  </si>
  <si>
    <t>tdf (nSec)</t>
  </si>
  <si>
    <t>tdr (nSeC)</t>
  </si>
  <si>
    <t>Iburst</t>
  </si>
  <si>
    <t>Vhyst (mV)</t>
  </si>
  <si>
    <t>K</t>
  </si>
  <si>
    <t>Vhyst/K</t>
  </si>
  <si>
    <t>(Iburst - Io) * tdf  + Io * tdr</t>
  </si>
  <si>
    <t>Ripple (mV) (Iburst)</t>
  </si>
  <si>
    <t>Iout + IQ_VCC (A)</t>
  </si>
  <si>
    <t>Ton (uSeC)</t>
  </si>
  <si>
    <t>ESR</t>
  </si>
  <si>
    <t>mohm</t>
  </si>
  <si>
    <t xml:space="preserve">https://www.murata.com/en-us/products/productdetail?partno=GRM21BZ71A226ME15%23 </t>
  </si>
  <si>
    <t>Maximum SOA load at 25C</t>
  </si>
  <si>
    <t>Iburst_SOA</t>
  </si>
  <si>
    <t>Vhyst</t>
  </si>
  <si>
    <t>Toff (uSeC)</t>
  </si>
  <si>
    <t>Fburst (KHz) (Iburst_starfish)</t>
  </si>
  <si>
    <t>VIN</t>
  </si>
  <si>
    <t>Pout-SOA</t>
  </si>
  <si>
    <t>Min (Iout-SOA @ 25C) + 10% margin</t>
  </si>
  <si>
    <t>VHYS is peak to peak</t>
  </si>
  <si>
    <r>
      <t xml:space="preserve">UCC3301x(-Q1) DESIGN CALCULATOR TOOL </t>
    </r>
    <r>
      <rPr>
        <sz val="20"/>
        <color rgb="FFFFFFFF"/>
        <rFont val="Calibri"/>
        <family val="2"/>
        <scheme val="minor"/>
      </rPr>
      <t>(Ver. 0)</t>
    </r>
  </si>
  <si>
    <t>UCC3301x(-Q1) 1.0-W, 5.0-V VIN, High-Efficiency, Isolated DC/DC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</si>
</sst>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E+00"/>
    <numFmt numFmtId="165" formatCode="0.0"/>
    <numFmt numFmtId="166" formatCode="0.000"/>
  </numFmts>
  <fonts count="20"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b/>
      <sz val="20"/>
      <color indexed="9"/>
      <name val="Calibri"/>
      <family val="2"/>
      <scheme val="minor"/>
    </font>
    <font>
      <sz val="20"/>
      <color rgb="FFFFFFFF"/>
      <name val="Calibri"/>
      <family val="2"/>
      <scheme val="minor"/>
    </font>
    <font>
      <b/>
      <sz val="12"/>
      <name val="Arial"/>
      <family val="2"/>
    </font>
    <font>
      <sz val="11"/>
      <color theme="1"/>
      <name val="Arial"/>
      <family val="2"/>
    </font>
    <font>
      <b/>
      <sz val="14"/>
      <color theme="1"/>
      <name val="Arial"/>
      <family val="2"/>
    </font>
    <font>
      <b/>
      <sz val="14"/>
      <color rgb="FF0000FF"/>
      <name val="Arial"/>
      <family val="2"/>
    </font>
    <font>
      <b/>
      <sz val="14"/>
      <color rgb="FFFF0000"/>
      <name val="Arial"/>
      <family val="2"/>
    </font>
    <font>
      <b/>
      <sz val="14"/>
      <color rgb="FF92D050"/>
      <name val="Arial"/>
      <family val="2"/>
    </font>
    <font>
      <sz val="9"/>
      <name val="Arial"/>
      <family val="2"/>
    </font>
    <font>
      <sz val="9"/>
      <color rgb="FFFF00FF"/>
      <name val="Arial"/>
      <family val="2"/>
    </font>
    <font>
      <b/>
      <i/>
      <sz val="16"/>
      <name val="Arial"/>
      <family val="2"/>
    </font>
    <font>
      <sz val="11"/>
      <color theme="1"/>
      <name val="Calibri"/>
      <family val="2"/>
    </font>
    <font>
      <sz val="11"/>
      <color rgb="FF000000"/>
      <name val="Calibri"/>
      <family val="2"/>
    </font>
    <font>
      <u/>
      <sz val="11"/>
      <color theme="10"/>
      <name val="Calibri"/>
      <family val="2"/>
      <scheme val="minor"/>
    </font>
    <font>
      <b/>
      <sz val="9"/>
      <color indexed="81"/>
      <name val="Tahoma"/>
      <charset val="1"/>
    </font>
    <font>
      <sz val="9"/>
      <color indexed="81"/>
      <name val="Tahoma"/>
      <charset val="1"/>
    </font>
  </fonts>
  <fills count="11">
    <fill>
      <patternFill patternType="none"/>
    </fill>
    <fill>
      <patternFill patternType="gray125"/>
    </fill>
    <fill>
      <patternFill patternType="solid">
        <fgColor rgb="FFFFCC99"/>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4">
    <xf numFmtId="0" fontId="0" fillId="0" borderId="0"/>
    <xf numFmtId="0" fontId="2" fillId="2" borderId="1" applyNumberFormat="0" applyAlignment="0" applyProtection="0"/>
    <xf numFmtId="0" fontId="1" fillId="0" borderId="0"/>
    <xf numFmtId="0" fontId="17" fillId="0" borderId="0" applyNumberFormat="0" applyFill="0" applyBorder="0" applyAlignment="0" applyProtection="0"/>
  </cellStyleXfs>
  <cellXfs count="109">
    <xf numFmtId="0" fontId="0" fillId="0" borderId="0" xfId="0"/>
    <xf numFmtId="0" fontId="0" fillId="0" borderId="13" xfId="0" applyBorder="1"/>
    <xf numFmtId="0" fontId="0" fillId="6" borderId="13" xfId="0" applyFill="1" applyBorder="1" applyAlignment="1" applyProtection="1">
      <alignment horizontal="center"/>
      <protection locked="0"/>
    </xf>
    <xf numFmtId="0" fontId="0" fillId="0" borderId="13" xfId="0" applyBorder="1" applyAlignment="1">
      <alignment horizontal="center"/>
    </xf>
    <xf numFmtId="0" fontId="0" fillId="0" borderId="0" xfId="0" applyAlignment="1">
      <alignment horizontal="center"/>
    </xf>
    <xf numFmtId="0" fontId="0" fillId="0" borderId="0" xfId="0" applyAlignment="1" applyProtection="1">
      <alignment horizontal="center"/>
      <protection hidden="1"/>
    </xf>
    <xf numFmtId="0" fontId="0" fillId="0" borderId="13" xfId="0" applyBorder="1" applyAlignment="1">
      <alignment horizontal="center" vertical="center"/>
    </xf>
    <xf numFmtId="0" fontId="0" fillId="0" borderId="0" xfId="0" applyProtection="1">
      <protection hidden="1"/>
    </xf>
    <xf numFmtId="0" fontId="0" fillId="0" borderId="13" xfId="0" applyBorder="1" applyAlignment="1">
      <alignment vertical="center"/>
    </xf>
    <xf numFmtId="0" fontId="3" fillId="0" borderId="13" xfId="0" applyFont="1" applyBorder="1" applyAlignment="1">
      <alignment horizontal="center" vertical="center" wrapText="1"/>
    </xf>
    <xf numFmtId="0" fontId="0" fillId="6" borderId="13" xfId="0" applyFill="1" applyBorder="1" applyAlignment="1" applyProtection="1">
      <alignment horizontal="center" vertical="center"/>
      <protection locked="0"/>
    </xf>
    <xf numFmtId="0" fontId="0" fillId="0" borderId="13" xfId="0" applyBorder="1" applyAlignment="1">
      <alignment horizontal="left" vertical="center"/>
    </xf>
    <xf numFmtId="2" fontId="3" fillId="0" borderId="13"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pplyProtection="1">
      <alignment vertical="center"/>
      <protection hidden="1"/>
    </xf>
    <xf numFmtId="0" fontId="16" fillId="0" borderId="0" xfId="0" applyFont="1" applyAlignment="1">
      <alignment vertical="center"/>
    </xf>
    <xf numFmtId="0" fontId="16" fillId="0" borderId="0" xfId="0" applyFont="1" applyAlignment="1">
      <alignment horizontal="center" vertical="center"/>
    </xf>
    <xf numFmtId="1" fontId="0" fillId="0" borderId="13" xfId="0" applyNumberFormat="1" applyBorder="1" applyAlignment="1">
      <alignment horizontal="center"/>
    </xf>
    <xf numFmtId="0" fontId="0" fillId="0" borderId="14" xfId="0" applyBorder="1" applyAlignment="1">
      <alignment horizontal="center"/>
    </xf>
    <xf numFmtId="2" fontId="0" fillId="0" borderId="0" xfId="0" applyNumberFormat="1"/>
    <xf numFmtId="0" fontId="2" fillId="2" borderId="13" xfId="1" applyBorder="1" applyAlignment="1">
      <alignment horizontal="center" vertical="center" wrapText="1"/>
    </xf>
    <xf numFmtId="0" fontId="2" fillId="2" borderId="13" xfId="1" applyBorder="1" applyAlignment="1">
      <alignment horizontal="center"/>
    </xf>
    <xf numFmtId="2" fontId="2" fillId="2" borderId="13" xfId="1" applyNumberFormat="1" applyBorder="1" applyAlignment="1">
      <alignment horizontal="center"/>
    </xf>
    <xf numFmtId="164" fontId="2" fillId="2" borderId="13" xfId="1" applyNumberFormat="1" applyBorder="1" applyAlignment="1">
      <alignment horizontal="center"/>
    </xf>
    <xf numFmtId="2" fontId="0" fillId="0" borderId="0" xfId="0" applyNumberFormat="1" applyAlignment="1">
      <alignment horizontal="center"/>
    </xf>
    <xf numFmtId="1" fontId="0" fillId="0" borderId="0" xfId="0" applyNumberFormat="1" applyAlignment="1">
      <alignment horizontal="center"/>
    </xf>
    <xf numFmtId="165" fontId="0" fillId="0" borderId="0" xfId="0" applyNumberFormat="1"/>
    <xf numFmtId="0" fontId="16" fillId="0" borderId="15" xfId="0" applyFont="1" applyBorder="1" applyAlignment="1">
      <alignment horizontal="center" vertical="center"/>
    </xf>
    <xf numFmtId="0" fontId="0" fillId="5" borderId="0" xfId="0" applyFill="1" applyAlignment="1">
      <alignment horizontal="center"/>
    </xf>
    <xf numFmtId="0" fontId="0" fillId="5" borderId="0" xfId="0" applyFill="1"/>
    <xf numFmtId="2" fontId="0" fillId="5" borderId="0" xfId="0" applyNumberFormat="1" applyFill="1" applyAlignment="1">
      <alignment horizontal="center"/>
    </xf>
    <xf numFmtId="1" fontId="0" fillId="5" borderId="0" xfId="0" applyNumberFormat="1" applyFill="1" applyAlignment="1">
      <alignment horizontal="center"/>
    </xf>
    <xf numFmtId="2" fontId="0" fillId="5" borderId="0" xfId="0" applyNumberFormat="1" applyFill="1"/>
    <xf numFmtId="165" fontId="0" fillId="5" borderId="0" xfId="0" applyNumberFormat="1" applyFill="1" applyAlignment="1">
      <alignment horizontal="center"/>
    </xf>
    <xf numFmtId="165" fontId="0" fillId="0" borderId="0" xfId="0" applyNumberFormat="1" applyAlignment="1">
      <alignment horizontal="center"/>
    </xf>
    <xf numFmtId="1" fontId="0" fillId="0" borderId="0" xfId="0" applyNumberFormat="1"/>
    <xf numFmtId="166" fontId="0" fillId="0" borderId="13" xfId="0" applyNumberFormat="1" applyBorder="1" applyAlignment="1">
      <alignment horizontal="center"/>
    </xf>
    <xf numFmtId="11" fontId="0" fillId="0" borderId="13" xfId="0" applyNumberFormat="1" applyBorder="1" applyAlignment="1">
      <alignment horizontal="center"/>
    </xf>
    <xf numFmtId="2" fontId="0" fillId="0" borderId="13" xfId="0" applyNumberFormat="1" applyBorder="1" applyAlignment="1">
      <alignment horizontal="center"/>
    </xf>
    <xf numFmtId="0" fontId="17" fillId="0" borderId="0" xfId="3" applyAlignment="1">
      <alignment horizontal="left"/>
    </xf>
    <xf numFmtId="0" fontId="0" fillId="0" borderId="0" xfId="0" applyAlignment="1">
      <alignment horizontal="left"/>
    </xf>
    <xf numFmtId="0" fontId="0" fillId="0" borderId="16" xfId="0" applyBorder="1" applyAlignment="1">
      <alignment horizontal="center"/>
    </xf>
    <xf numFmtId="0" fontId="0" fillId="0" borderId="16" xfId="0" applyBorder="1"/>
    <xf numFmtId="0" fontId="0" fillId="0" borderId="17" xfId="0" applyBorder="1" applyAlignment="1">
      <alignment horizontal="center"/>
    </xf>
    <xf numFmtId="0" fontId="0" fillId="0" borderId="18" xfId="0" applyBorder="1" applyAlignment="1">
      <alignment horizontal="center"/>
    </xf>
    <xf numFmtId="0" fontId="0" fillId="0" borderId="18" xfId="0" applyBorder="1"/>
    <xf numFmtId="166" fontId="0" fillId="5" borderId="18" xfId="0" applyNumberFormat="1" applyFill="1" applyBorder="1" applyAlignment="1">
      <alignment horizontal="center"/>
    </xf>
    <xf numFmtId="2" fontId="0" fillId="7" borderId="13" xfId="0" applyNumberFormat="1" applyFill="1" applyBorder="1" applyAlignment="1">
      <alignment horizontal="center"/>
    </xf>
    <xf numFmtId="1" fontId="0" fillId="0" borderId="19" xfId="0" applyNumberFormat="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11" fontId="0" fillId="0" borderId="16" xfId="0" applyNumberFormat="1" applyBorder="1" applyAlignment="1">
      <alignment horizontal="center"/>
    </xf>
    <xf numFmtId="2" fontId="0" fillId="0" borderId="16" xfId="0" applyNumberFormat="1" applyBorder="1" applyAlignment="1">
      <alignment horizontal="center"/>
    </xf>
    <xf numFmtId="2" fontId="0" fillId="7" borderId="16" xfId="0" applyNumberFormat="1" applyFill="1" applyBorder="1" applyAlignment="1">
      <alignment horizontal="center"/>
    </xf>
    <xf numFmtId="1" fontId="0" fillId="0" borderId="22" xfId="0" applyNumberFormat="1" applyBorder="1" applyAlignment="1">
      <alignment horizontal="center"/>
    </xf>
    <xf numFmtId="11" fontId="0" fillId="0" borderId="18" xfId="0" applyNumberFormat="1" applyBorder="1" applyAlignment="1">
      <alignment horizontal="center"/>
    </xf>
    <xf numFmtId="2" fontId="0" fillId="0" borderId="18" xfId="0" applyNumberFormat="1" applyBorder="1" applyAlignment="1">
      <alignment horizontal="center"/>
    </xf>
    <xf numFmtId="2" fontId="0" fillId="7" borderId="18" xfId="0" applyNumberFormat="1" applyFill="1" applyBorder="1" applyAlignment="1">
      <alignment horizontal="center"/>
    </xf>
    <xf numFmtId="1" fontId="0" fillId="0" borderId="23"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5" xfId="0" applyBorder="1"/>
    <xf numFmtId="11" fontId="0" fillId="0" borderId="25" xfId="0" applyNumberFormat="1" applyBorder="1" applyAlignment="1">
      <alignment horizontal="center"/>
    </xf>
    <xf numFmtId="2" fontId="0" fillId="0" borderId="25" xfId="0" applyNumberFormat="1" applyBorder="1" applyAlignment="1">
      <alignment horizontal="center"/>
    </xf>
    <xf numFmtId="2" fontId="0" fillId="7" borderId="25" xfId="0" applyNumberFormat="1" applyFill="1" applyBorder="1" applyAlignment="1">
      <alignment horizontal="center"/>
    </xf>
    <xf numFmtId="1" fontId="0" fillId="0" borderId="26" xfId="0" applyNumberFormat="1" applyBorder="1" applyAlignment="1">
      <alignment horizontal="center"/>
    </xf>
    <xf numFmtId="0" fontId="3" fillId="0" borderId="0" xfId="0" applyFont="1" applyAlignment="1">
      <alignment horizontal="center"/>
    </xf>
    <xf numFmtId="0" fontId="0" fillId="8" borderId="15" xfId="0" applyFill="1" applyBorder="1" applyAlignment="1">
      <alignment horizontal="center"/>
    </xf>
    <xf numFmtId="166" fontId="0" fillId="8" borderId="15" xfId="0" applyNumberFormat="1" applyFill="1" applyBorder="1" applyAlignment="1">
      <alignment horizontal="center"/>
    </xf>
    <xf numFmtId="0" fontId="0" fillId="9" borderId="15" xfId="0" applyFill="1" applyBorder="1" applyAlignment="1">
      <alignment horizontal="center"/>
    </xf>
    <xf numFmtId="166" fontId="0" fillId="9" borderId="15" xfId="0" applyNumberFormat="1" applyFill="1" applyBorder="1" applyAlignment="1">
      <alignment horizontal="center"/>
    </xf>
    <xf numFmtId="0" fontId="0" fillId="10" borderId="16" xfId="0" applyFill="1" applyBorder="1" applyAlignment="1">
      <alignment horizontal="center"/>
    </xf>
    <xf numFmtId="166" fontId="0" fillId="0" borderId="18" xfId="0" applyNumberFormat="1" applyBorder="1" applyAlignment="1">
      <alignment horizontal="center"/>
    </xf>
    <xf numFmtId="166" fontId="0" fillId="0" borderId="23" xfId="0" applyNumberFormat="1" applyBorder="1" applyAlignment="1">
      <alignment horizontal="center"/>
    </xf>
    <xf numFmtId="166" fontId="0" fillId="0" borderId="19" xfId="0" applyNumberFormat="1" applyBorder="1" applyAlignment="1">
      <alignment horizontal="center"/>
    </xf>
    <xf numFmtId="0" fontId="0" fillId="0" borderId="23" xfId="0" applyBorder="1" applyAlignment="1">
      <alignment horizontal="center"/>
    </xf>
    <xf numFmtId="0" fontId="0" fillId="0" borderId="19" xfId="0" applyBorder="1" applyAlignment="1">
      <alignment horizontal="center"/>
    </xf>
    <xf numFmtId="0" fontId="12" fillId="4" borderId="10" xfId="2" applyFont="1" applyFill="1" applyBorder="1" applyAlignment="1">
      <alignment horizontal="center" vertical="center" wrapText="1"/>
    </xf>
    <xf numFmtId="0" fontId="12" fillId="4" borderId="11" xfId="2" applyFont="1" applyFill="1" applyBorder="1" applyAlignment="1">
      <alignment horizontal="center" vertical="center" wrapText="1"/>
    </xf>
    <xf numFmtId="0" fontId="12" fillId="4" borderId="12" xfId="2" applyFont="1" applyFill="1" applyBorder="1" applyAlignment="1">
      <alignment horizontal="center" vertical="center" wrapText="1"/>
    </xf>
    <xf numFmtId="0" fontId="14" fillId="5" borderId="2" xfId="2" applyFont="1" applyFill="1" applyBorder="1" applyAlignment="1">
      <alignment horizontal="center" vertical="center"/>
    </xf>
    <xf numFmtId="0" fontId="14" fillId="5" borderId="3" xfId="2" applyFont="1" applyFill="1" applyBorder="1" applyAlignment="1">
      <alignment horizontal="center" vertical="center"/>
    </xf>
    <xf numFmtId="0" fontId="14" fillId="5" borderId="4" xfId="2" applyFont="1" applyFill="1" applyBorder="1" applyAlignment="1">
      <alignment horizontal="center" vertical="center"/>
    </xf>
    <xf numFmtId="0" fontId="14" fillId="5" borderId="5" xfId="2" applyFont="1" applyFill="1" applyBorder="1" applyAlignment="1">
      <alignment horizontal="center" vertical="center"/>
    </xf>
    <xf numFmtId="0" fontId="14" fillId="5" borderId="0" xfId="2" applyFont="1" applyFill="1" applyAlignment="1">
      <alignment horizontal="center" vertical="center"/>
    </xf>
    <xf numFmtId="0" fontId="14" fillId="5" borderId="6" xfId="2" applyFont="1" applyFill="1" applyBorder="1" applyAlignment="1">
      <alignment horizontal="center" vertical="center"/>
    </xf>
    <xf numFmtId="0" fontId="4" fillId="3" borderId="0" xfId="2" applyFont="1" applyFill="1" applyAlignment="1">
      <alignment horizontal="center" vertical="center" wrapText="1"/>
    </xf>
    <xf numFmtId="0" fontId="6" fillId="4" borderId="2" xfId="2" applyFont="1" applyFill="1" applyBorder="1" applyAlignment="1">
      <alignment horizontal="left" vertical="center"/>
    </xf>
    <xf numFmtId="0" fontId="6" fillId="4" borderId="3" xfId="2" applyFont="1" applyFill="1" applyBorder="1" applyAlignment="1">
      <alignment horizontal="left" vertical="center"/>
    </xf>
    <xf numFmtId="0" fontId="6" fillId="4" borderId="4" xfId="2" applyFont="1" applyFill="1" applyBorder="1" applyAlignment="1">
      <alignment horizontal="left" vertical="center"/>
    </xf>
    <xf numFmtId="0" fontId="7" fillId="4" borderId="5" xfId="2" applyFont="1" applyFill="1" applyBorder="1" applyAlignment="1">
      <alignment horizontal="center" vertical="center" wrapText="1"/>
    </xf>
    <xf numFmtId="0" fontId="7" fillId="4" borderId="0" xfId="2" applyFont="1" applyFill="1" applyAlignment="1">
      <alignment horizontal="center" vertical="center" wrapText="1"/>
    </xf>
    <xf numFmtId="0" fontId="7" fillId="4" borderId="6" xfId="2" applyFont="1" applyFill="1" applyBorder="1" applyAlignment="1">
      <alignment horizontal="center" vertical="center" wrapText="1"/>
    </xf>
    <xf numFmtId="0" fontId="7" fillId="4" borderId="7" xfId="2" applyFont="1" applyFill="1" applyBorder="1" applyAlignment="1">
      <alignment horizontal="center" vertical="center" wrapText="1"/>
    </xf>
    <xf numFmtId="0" fontId="7" fillId="4" borderId="8" xfId="2" applyFont="1" applyFill="1" applyBorder="1" applyAlignment="1">
      <alignment horizontal="center" vertical="center" wrapText="1"/>
    </xf>
    <xf numFmtId="0" fontId="7" fillId="4" borderId="9" xfId="2" applyFont="1" applyFill="1" applyBorder="1" applyAlignment="1">
      <alignment horizontal="center" vertical="center" wrapText="1"/>
    </xf>
    <xf numFmtId="0" fontId="8" fillId="4" borderId="2" xfId="2" applyFont="1" applyFill="1" applyBorder="1" applyAlignment="1">
      <alignment horizontal="center" vertical="center" wrapText="1"/>
    </xf>
    <xf numFmtId="0" fontId="8" fillId="4" borderId="3" xfId="2" applyFont="1" applyFill="1" applyBorder="1" applyAlignment="1">
      <alignment horizontal="center" vertical="center" wrapText="1"/>
    </xf>
    <xf numFmtId="0" fontId="8" fillId="4" borderId="4" xfId="2" applyFont="1" applyFill="1" applyBorder="1" applyAlignment="1">
      <alignment horizontal="center" vertical="center" wrapText="1"/>
    </xf>
    <xf numFmtId="0" fontId="9" fillId="4" borderId="5" xfId="2" applyFont="1" applyFill="1" applyBorder="1" applyAlignment="1">
      <alignment horizontal="center" vertical="center"/>
    </xf>
    <xf numFmtId="0" fontId="10" fillId="4" borderId="0" xfId="2" applyFont="1" applyFill="1" applyAlignment="1">
      <alignment horizontal="center" vertical="center"/>
    </xf>
    <xf numFmtId="0" fontId="10" fillId="4" borderId="6" xfId="2" applyFont="1" applyFill="1" applyBorder="1" applyAlignment="1">
      <alignment horizontal="center" vertical="center"/>
    </xf>
    <xf numFmtId="0" fontId="8" fillId="4" borderId="7" xfId="2" applyFont="1" applyFill="1" applyBorder="1" applyAlignment="1">
      <alignment horizontal="center" vertical="center"/>
    </xf>
    <xf numFmtId="0" fontId="8" fillId="4" borderId="8" xfId="2" applyFont="1" applyFill="1" applyBorder="1" applyAlignment="1">
      <alignment horizontal="center" vertical="center"/>
    </xf>
    <xf numFmtId="0" fontId="8" fillId="4" borderId="9" xfId="2" applyFont="1" applyFill="1" applyBorder="1" applyAlignment="1">
      <alignment horizontal="center" vertical="center"/>
    </xf>
    <xf numFmtId="0" fontId="0" fillId="10" borderId="16" xfId="0" applyFill="1" applyBorder="1" applyAlignment="1">
      <alignment horizontal="center" vertical="center"/>
    </xf>
    <xf numFmtId="0" fontId="0" fillId="10" borderId="27" xfId="0" applyFill="1" applyBorder="1" applyAlignment="1">
      <alignment horizontal="center" vertical="center"/>
    </xf>
    <xf numFmtId="0" fontId="0" fillId="10" borderId="13" xfId="0" applyFill="1" applyBorder="1" applyAlignment="1">
      <alignment horizontal="center"/>
    </xf>
    <xf numFmtId="0" fontId="17" fillId="0" borderId="0" xfId="3" applyAlignment="1">
      <alignment horizontal="left"/>
    </xf>
  </cellXfs>
  <cellStyles count="4">
    <cellStyle name="Hyperlink" xfId="3" builtinId="8"/>
    <cellStyle name="Input" xfId="1" builtinId="20"/>
    <cellStyle name="Normal" xfId="0" builtinId="0"/>
    <cellStyle name="Normal 2 2" xfId="2" xr:uid="{F9EAB485-3275-4BDC-8EDB-BC844779E283}"/>
  </cellStyles>
  <dxfs count="6">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0"/>
          <c:order val="0"/>
          <c:tx>
            <c:v>VCC</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Sheet2!$Y$4:$Y$643</c:f>
              <c:numCache>
                <c:formatCode>0</c:formatCode>
                <c:ptCount val="640"/>
                <c:pt idx="0">
                  <c:v>25</c:v>
                </c:pt>
                <c:pt idx="1">
                  <c:v>50</c:v>
                </c:pt>
                <c:pt idx="2">
                  <c:v>75</c:v>
                </c:pt>
                <c:pt idx="3">
                  <c:v>100</c:v>
                </c:pt>
                <c:pt idx="4">
                  <c:v>125</c:v>
                </c:pt>
                <c:pt idx="5">
                  <c:v>150</c:v>
                </c:pt>
                <c:pt idx="6">
                  <c:v>175</c:v>
                </c:pt>
                <c:pt idx="7">
                  <c:v>200</c:v>
                </c:pt>
                <c:pt idx="8">
                  <c:v>225</c:v>
                </c:pt>
                <c:pt idx="9">
                  <c:v>250</c:v>
                </c:pt>
                <c:pt idx="10">
                  <c:v>275</c:v>
                </c:pt>
                <c:pt idx="11">
                  <c:v>300</c:v>
                </c:pt>
                <c:pt idx="12">
                  <c:v>325</c:v>
                </c:pt>
                <c:pt idx="13">
                  <c:v>350</c:v>
                </c:pt>
                <c:pt idx="14">
                  <c:v>375</c:v>
                </c:pt>
                <c:pt idx="15">
                  <c:v>400</c:v>
                </c:pt>
                <c:pt idx="16">
                  <c:v>425</c:v>
                </c:pt>
                <c:pt idx="17">
                  <c:v>450</c:v>
                </c:pt>
                <c:pt idx="18">
                  <c:v>475</c:v>
                </c:pt>
                <c:pt idx="19">
                  <c:v>500</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pt idx="369">
                  <c:v>525</c:v>
                </c:pt>
                <c:pt idx="370">
                  <c:v>525</c:v>
                </c:pt>
                <c:pt idx="371">
                  <c:v>525</c:v>
                </c:pt>
                <c:pt idx="372">
                  <c:v>525</c:v>
                </c:pt>
                <c:pt idx="373">
                  <c:v>525</c:v>
                </c:pt>
                <c:pt idx="374">
                  <c:v>525</c:v>
                </c:pt>
                <c:pt idx="375">
                  <c:v>525</c:v>
                </c:pt>
                <c:pt idx="376">
                  <c:v>525</c:v>
                </c:pt>
                <c:pt idx="377">
                  <c:v>525</c:v>
                </c:pt>
                <c:pt idx="378">
                  <c:v>525</c:v>
                </c:pt>
                <c:pt idx="379">
                  <c:v>525</c:v>
                </c:pt>
                <c:pt idx="380">
                  <c:v>525</c:v>
                </c:pt>
                <c:pt idx="381">
                  <c:v>525</c:v>
                </c:pt>
                <c:pt idx="382">
                  <c:v>525</c:v>
                </c:pt>
                <c:pt idx="383">
                  <c:v>525</c:v>
                </c:pt>
                <c:pt idx="384">
                  <c:v>525</c:v>
                </c:pt>
                <c:pt idx="385">
                  <c:v>525</c:v>
                </c:pt>
                <c:pt idx="386">
                  <c:v>525</c:v>
                </c:pt>
                <c:pt idx="387">
                  <c:v>525</c:v>
                </c:pt>
                <c:pt idx="388">
                  <c:v>525</c:v>
                </c:pt>
                <c:pt idx="389">
                  <c:v>525</c:v>
                </c:pt>
                <c:pt idx="390">
                  <c:v>525</c:v>
                </c:pt>
                <c:pt idx="391">
                  <c:v>525</c:v>
                </c:pt>
                <c:pt idx="392">
                  <c:v>525</c:v>
                </c:pt>
                <c:pt idx="393">
                  <c:v>525</c:v>
                </c:pt>
                <c:pt idx="394">
                  <c:v>525</c:v>
                </c:pt>
                <c:pt idx="395">
                  <c:v>525</c:v>
                </c:pt>
                <c:pt idx="396">
                  <c:v>525</c:v>
                </c:pt>
                <c:pt idx="397">
                  <c:v>525</c:v>
                </c:pt>
                <c:pt idx="398">
                  <c:v>525</c:v>
                </c:pt>
                <c:pt idx="399">
                  <c:v>525</c:v>
                </c:pt>
                <c:pt idx="400">
                  <c:v>525</c:v>
                </c:pt>
                <c:pt idx="401">
                  <c:v>525</c:v>
                </c:pt>
                <c:pt idx="402">
                  <c:v>525</c:v>
                </c:pt>
                <c:pt idx="403">
                  <c:v>525</c:v>
                </c:pt>
                <c:pt idx="404">
                  <c:v>525</c:v>
                </c:pt>
                <c:pt idx="405">
                  <c:v>525</c:v>
                </c:pt>
                <c:pt idx="406">
                  <c:v>525</c:v>
                </c:pt>
                <c:pt idx="407">
                  <c:v>525</c:v>
                </c:pt>
                <c:pt idx="408">
                  <c:v>525</c:v>
                </c:pt>
                <c:pt idx="409">
                  <c:v>525</c:v>
                </c:pt>
                <c:pt idx="410">
                  <c:v>525</c:v>
                </c:pt>
                <c:pt idx="411">
                  <c:v>525</c:v>
                </c:pt>
                <c:pt idx="412">
                  <c:v>525</c:v>
                </c:pt>
                <c:pt idx="413">
                  <c:v>525</c:v>
                </c:pt>
                <c:pt idx="414">
                  <c:v>525</c:v>
                </c:pt>
                <c:pt idx="415">
                  <c:v>525</c:v>
                </c:pt>
                <c:pt idx="416">
                  <c:v>525</c:v>
                </c:pt>
                <c:pt idx="417">
                  <c:v>525</c:v>
                </c:pt>
                <c:pt idx="418">
                  <c:v>525</c:v>
                </c:pt>
                <c:pt idx="419">
                  <c:v>525</c:v>
                </c:pt>
                <c:pt idx="420">
                  <c:v>525</c:v>
                </c:pt>
                <c:pt idx="421">
                  <c:v>525</c:v>
                </c:pt>
                <c:pt idx="422">
                  <c:v>525</c:v>
                </c:pt>
                <c:pt idx="423">
                  <c:v>525</c:v>
                </c:pt>
                <c:pt idx="424">
                  <c:v>525</c:v>
                </c:pt>
                <c:pt idx="425">
                  <c:v>525</c:v>
                </c:pt>
                <c:pt idx="426">
                  <c:v>525</c:v>
                </c:pt>
                <c:pt idx="427">
                  <c:v>525</c:v>
                </c:pt>
                <c:pt idx="428">
                  <c:v>525</c:v>
                </c:pt>
                <c:pt idx="429">
                  <c:v>525</c:v>
                </c:pt>
                <c:pt idx="430">
                  <c:v>525</c:v>
                </c:pt>
                <c:pt idx="431">
                  <c:v>525</c:v>
                </c:pt>
                <c:pt idx="432">
                  <c:v>525</c:v>
                </c:pt>
                <c:pt idx="433">
                  <c:v>525</c:v>
                </c:pt>
                <c:pt idx="434">
                  <c:v>525</c:v>
                </c:pt>
                <c:pt idx="435">
                  <c:v>525</c:v>
                </c:pt>
                <c:pt idx="436">
                  <c:v>525</c:v>
                </c:pt>
                <c:pt idx="437">
                  <c:v>525</c:v>
                </c:pt>
                <c:pt idx="438">
                  <c:v>525</c:v>
                </c:pt>
                <c:pt idx="439">
                  <c:v>525</c:v>
                </c:pt>
                <c:pt idx="440">
                  <c:v>525</c:v>
                </c:pt>
                <c:pt idx="441">
                  <c:v>525</c:v>
                </c:pt>
                <c:pt idx="442">
                  <c:v>525</c:v>
                </c:pt>
                <c:pt idx="443">
                  <c:v>525</c:v>
                </c:pt>
                <c:pt idx="444">
                  <c:v>525</c:v>
                </c:pt>
                <c:pt idx="445">
                  <c:v>525</c:v>
                </c:pt>
                <c:pt idx="446">
                  <c:v>525</c:v>
                </c:pt>
                <c:pt idx="447">
                  <c:v>525</c:v>
                </c:pt>
                <c:pt idx="448">
                  <c:v>525</c:v>
                </c:pt>
                <c:pt idx="449">
                  <c:v>525</c:v>
                </c:pt>
                <c:pt idx="450">
                  <c:v>525</c:v>
                </c:pt>
                <c:pt idx="451">
                  <c:v>525</c:v>
                </c:pt>
                <c:pt idx="452">
                  <c:v>525</c:v>
                </c:pt>
                <c:pt idx="453">
                  <c:v>525</c:v>
                </c:pt>
                <c:pt idx="454">
                  <c:v>525</c:v>
                </c:pt>
                <c:pt idx="455">
                  <c:v>525</c:v>
                </c:pt>
                <c:pt idx="456">
                  <c:v>525</c:v>
                </c:pt>
                <c:pt idx="457">
                  <c:v>525</c:v>
                </c:pt>
                <c:pt idx="458">
                  <c:v>525</c:v>
                </c:pt>
                <c:pt idx="459">
                  <c:v>525</c:v>
                </c:pt>
                <c:pt idx="460">
                  <c:v>525</c:v>
                </c:pt>
                <c:pt idx="461">
                  <c:v>525</c:v>
                </c:pt>
                <c:pt idx="462">
                  <c:v>525</c:v>
                </c:pt>
                <c:pt idx="463">
                  <c:v>525</c:v>
                </c:pt>
                <c:pt idx="464">
                  <c:v>525</c:v>
                </c:pt>
                <c:pt idx="465">
                  <c:v>525</c:v>
                </c:pt>
                <c:pt idx="466">
                  <c:v>525</c:v>
                </c:pt>
                <c:pt idx="467">
                  <c:v>525</c:v>
                </c:pt>
                <c:pt idx="468">
                  <c:v>525</c:v>
                </c:pt>
                <c:pt idx="469">
                  <c:v>525</c:v>
                </c:pt>
                <c:pt idx="470">
                  <c:v>525</c:v>
                </c:pt>
                <c:pt idx="471">
                  <c:v>525</c:v>
                </c:pt>
                <c:pt idx="472">
                  <c:v>525</c:v>
                </c:pt>
                <c:pt idx="473">
                  <c:v>525</c:v>
                </c:pt>
                <c:pt idx="474">
                  <c:v>525</c:v>
                </c:pt>
                <c:pt idx="475">
                  <c:v>525</c:v>
                </c:pt>
                <c:pt idx="476">
                  <c:v>525</c:v>
                </c:pt>
                <c:pt idx="477">
                  <c:v>525</c:v>
                </c:pt>
                <c:pt idx="478">
                  <c:v>525</c:v>
                </c:pt>
                <c:pt idx="479">
                  <c:v>525</c:v>
                </c:pt>
                <c:pt idx="480">
                  <c:v>525</c:v>
                </c:pt>
                <c:pt idx="481">
                  <c:v>525</c:v>
                </c:pt>
                <c:pt idx="482">
                  <c:v>525</c:v>
                </c:pt>
                <c:pt idx="483">
                  <c:v>525</c:v>
                </c:pt>
                <c:pt idx="484">
                  <c:v>525</c:v>
                </c:pt>
                <c:pt idx="485">
                  <c:v>525</c:v>
                </c:pt>
                <c:pt idx="486">
                  <c:v>525</c:v>
                </c:pt>
                <c:pt idx="487">
                  <c:v>525</c:v>
                </c:pt>
                <c:pt idx="488">
                  <c:v>525</c:v>
                </c:pt>
                <c:pt idx="489">
                  <c:v>525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525</c:v>
                </c:pt>
                <c:pt idx="525">
                  <c:v>525</c:v>
                </c:pt>
                <c:pt idx="526">
                  <c:v>525</c:v>
                </c:pt>
                <c:pt idx="527">
                  <c:v>525</c:v>
                </c:pt>
                <c:pt idx="528">
                  <c:v>525</c:v>
                </c:pt>
                <c:pt idx="529">
                  <c:v>525</c:v>
                </c:pt>
                <c:pt idx="530">
                  <c:v>525</c:v>
                </c:pt>
                <c:pt idx="531">
                  <c:v>525</c:v>
                </c:pt>
                <c:pt idx="532">
                  <c:v>525</c:v>
                </c:pt>
                <c:pt idx="533">
                  <c:v>525</c:v>
                </c:pt>
                <c:pt idx="534">
                  <c:v>525</c:v>
                </c:pt>
                <c:pt idx="535">
                  <c:v>525</c:v>
                </c:pt>
                <c:pt idx="536">
                  <c:v>525</c:v>
                </c:pt>
                <c:pt idx="537">
                  <c:v>525</c:v>
                </c:pt>
                <c:pt idx="538">
                  <c:v>525</c:v>
                </c:pt>
                <c:pt idx="539">
                  <c:v>525</c:v>
                </c:pt>
                <c:pt idx="540">
                  <c:v>525</c:v>
                </c:pt>
                <c:pt idx="541">
                  <c:v>525</c:v>
                </c:pt>
                <c:pt idx="542">
                  <c:v>525</c:v>
                </c:pt>
                <c:pt idx="543">
                  <c:v>525</c:v>
                </c:pt>
                <c:pt idx="544">
                  <c:v>525</c:v>
                </c:pt>
                <c:pt idx="545">
                  <c:v>525</c:v>
                </c:pt>
                <c:pt idx="546">
                  <c:v>525</c:v>
                </c:pt>
                <c:pt idx="547">
                  <c:v>525</c:v>
                </c:pt>
                <c:pt idx="548">
                  <c:v>525</c:v>
                </c:pt>
                <c:pt idx="549">
                  <c:v>525</c:v>
                </c:pt>
                <c:pt idx="550">
                  <c:v>525</c:v>
                </c:pt>
                <c:pt idx="551">
                  <c:v>525</c:v>
                </c:pt>
                <c:pt idx="552">
                  <c:v>525</c:v>
                </c:pt>
                <c:pt idx="553">
                  <c:v>525</c:v>
                </c:pt>
                <c:pt idx="554">
                  <c:v>525</c:v>
                </c:pt>
                <c:pt idx="555">
                  <c:v>525</c:v>
                </c:pt>
                <c:pt idx="556">
                  <c:v>525</c:v>
                </c:pt>
                <c:pt idx="557">
                  <c:v>525</c:v>
                </c:pt>
                <c:pt idx="558">
                  <c:v>525</c:v>
                </c:pt>
                <c:pt idx="559">
                  <c:v>525</c:v>
                </c:pt>
                <c:pt idx="560">
                  <c:v>525</c:v>
                </c:pt>
                <c:pt idx="561">
                  <c:v>525</c:v>
                </c:pt>
                <c:pt idx="562">
                  <c:v>525</c:v>
                </c:pt>
                <c:pt idx="563">
                  <c:v>525</c:v>
                </c:pt>
                <c:pt idx="564">
                  <c:v>525</c:v>
                </c:pt>
                <c:pt idx="565">
                  <c:v>525</c:v>
                </c:pt>
                <c:pt idx="566">
                  <c:v>525</c:v>
                </c:pt>
                <c:pt idx="567">
                  <c:v>525</c:v>
                </c:pt>
                <c:pt idx="568">
                  <c:v>525</c:v>
                </c:pt>
                <c:pt idx="569">
                  <c:v>525</c:v>
                </c:pt>
                <c:pt idx="570">
                  <c:v>525</c:v>
                </c:pt>
                <c:pt idx="571">
                  <c:v>525</c:v>
                </c:pt>
                <c:pt idx="572">
                  <c:v>525</c:v>
                </c:pt>
                <c:pt idx="573">
                  <c:v>525</c:v>
                </c:pt>
                <c:pt idx="574">
                  <c:v>525</c:v>
                </c:pt>
                <c:pt idx="575">
                  <c:v>525</c:v>
                </c:pt>
                <c:pt idx="576">
                  <c:v>525</c:v>
                </c:pt>
                <c:pt idx="577">
                  <c:v>525</c:v>
                </c:pt>
                <c:pt idx="578">
                  <c:v>525</c:v>
                </c:pt>
                <c:pt idx="579">
                  <c:v>525</c:v>
                </c:pt>
                <c:pt idx="580">
                  <c:v>525</c:v>
                </c:pt>
                <c:pt idx="581">
                  <c:v>525</c:v>
                </c:pt>
                <c:pt idx="582">
                  <c:v>525</c:v>
                </c:pt>
                <c:pt idx="583">
                  <c:v>525</c:v>
                </c:pt>
                <c:pt idx="584">
                  <c:v>525</c:v>
                </c:pt>
                <c:pt idx="585">
                  <c:v>525</c:v>
                </c:pt>
                <c:pt idx="586">
                  <c:v>525</c:v>
                </c:pt>
                <c:pt idx="587">
                  <c:v>525</c:v>
                </c:pt>
                <c:pt idx="588">
                  <c:v>525</c:v>
                </c:pt>
                <c:pt idx="589">
                  <c:v>525</c:v>
                </c:pt>
                <c:pt idx="590">
                  <c:v>525</c:v>
                </c:pt>
                <c:pt idx="591">
                  <c:v>525</c:v>
                </c:pt>
                <c:pt idx="592">
                  <c:v>525</c:v>
                </c:pt>
                <c:pt idx="593">
                  <c:v>525</c:v>
                </c:pt>
                <c:pt idx="594">
                  <c:v>525</c:v>
                </c:pt>
                <c:pt idx="595">
                  <c:v>525</c:v>
                </c:pt>
                <c:pt idx="596">
                  <c:v>525</c:v>
                </c:pt>
                <c:pt idx="597">
                  <c:v>525</c:v>
                </c:pt>
                <c:pt idx="598">
                  <c:v>525</c:v>
                </c:pt>
                <c:pt idx="599">
                  <c:v>525</c:v>
                </c:pt>
                <c:pt idx="600">
                  <c:v>525</c:v>
                </c:pt>
                <c:pt idx="601">
                  <c:v>525</c:v>
                </c:pt>
                <c:pt idx="602">
                  <c:v>525</c:v>
                </c:pt>
                <c:pt idx="603">
                  <c:v>525</c:v>
                </c:pt>
                <c:pt idx="604">
                  <c:v>525</c:v>
                </c:pt>
                <c:pt idx="605">
                  <c:v>525</c:v>
                </c:pt>
                <c:pt idx="606">
                  <c:v>525</c:v>
                </c:pt>
                <c:pt idx="607">
                  <c:v>525</c:v>
                </c:pt>
                <c:pt idx="608">
                  <c:v>525</c:v>
                </c:pt>
                <c:pt idx="609">
                  <c:v>525</c:v>
                </c:pt>
                <c:pt idx="610">
                  <c:v>525</c:v>
                </c:pt>
                <c:pt idx="611">
                  <c:v>525</c:v>
                </c:pt>
                <c:pt idx="612">
                  <c:v>525</c:v>
                </c:pt>
                <c:pt idx="613">
                  <c:v>525</c:v>
                </c:pt>
                <c:pt idx="614">
                  <c:v>525</c:v>
                </c:pt>
                <c:pt idx="615">
                  <c:v>525</c:v>
                </c:pt>
                <c:pt idx="616">
                  <c:v>525</c:v>
                </c:pt>
                <c:pt idx="617">
                  <c:v>525</c:v>
                </c:pt>
                <c:pt idx="618">
                  <c:v>525</c:v>
                </c:pt>
                <c:pt idx="619">
                  <c:v>525</c:v>
                </c:pt>
                <c:pt idx="620">
                  <c:v>525</c:v>
                </c:pt>
                <c:pt idx="621">
                  <c:v>525</c:v>
                </c:pt>
                <c:pt idx="622">
                  <c:v>525</c:v>
                </c:pt>
                <c:pt idx="623">
                  <c:v>525</c:v>
                </c:pt>
                <c:pt idx="624">
                  <c:v>525</c:v>
                </c:pt>
                <c:pt idx="625">
                  <c:v>525</c:v>
                </c:pt>
                <c:pt idx="626">
                  <c:v>525</c:v>
                </c:pt>
                <c:pt idx="627">
                  <c:v>525</c:v>
                </c:pt>
                <c:pt idx="628">
                  <c:v>525</c:v>
                </c:pt>
                <c:pt idx="629">
                  <c:v>525</c:v>
                </c:pt>
                <c:pt idx="630">
                  <c:v>525</c:v>
                </c:pt>
                <c:pt idx="631">
                  <c:v>525</c:v>
                </c:pt>
                <c:pt idx="632">
                  <c:v>525</c:v>
                </c:pt>
                <c:pt idx="633">
                  <c:v>525</c:v>
                </c:pt>
                <c:pt idx="634">
                  <c:v>525</c:v>
                </c:pt>
                <c:pt idx="635">
                  <c:v>525</c:v>
                </c:pt>
                <c:pt idx="636">
                  <c:v>525</c:v>
                </c:pt>
                <c:pt idx="637">
                  <c:v>525</c:v>
                </c:pt>
                <c:pt idx="638">
                  <c:v>525</c:v>
                </c:pt>
                <c:pt idx="639">
                  <c:v>525</c:v>
                </c:pt>
              </c:numCache>
            </c:numRef>
          </c:xVal>
          <c:yVal>
            <c:numRef>
              <c:f>Sheet2!$Z$4:$Z$643</c:f>
              <c:numCache>
                <c:formatCode>0.00</c:formatCode>
                <c:ptCount val="640"/>
                <c:pt idx="0">
                  <c:v>9.4545454545454544E-2</c:v>
                </c:pt>
                <c:pt idx="1">
                  <c:v>0.17502286776859508</c:v>
                </c:pt>
                <c:pt idx="2">
                  <c:v>0.24352551625895008</c:v>
                </c:pt>
                <c:pt idx="3">
                  <c:v>0.30183520418569648</c:v>
                </c:pt>
                <c:pt idx="4">
                  <c:v>0.43686035449134003</c:v>
                </c:pt>
                <c:pt idx="5">
                  <c:v>0.55095277055783887</c:v>
                </c:pt>
                <c:pt idx="6">
                  <c:v>0.64735762087221016</c:v>
                </c:pt>
                <c:pt idx="7">
                  <c:v>0.72881698061369737</c:v>
                </c:pt>
                <c:pt idx="8">
                  <c:v>0.97000380949581644</c:v>
                </c:pt>
                <c:pt idx="9">
                  <c:v>1.1706685103663206</c:v>
                </c:pt>
                <c:pt idx="10">
                  <c:v>1.3376192612098883</c:v>
                </c:pt>
                <c:pt idx="11">
                  <c:v>1.4765203887441132</c:v>
                </c:pt>
                <c:pt idx="12">
                  <c:v>1.7547331331563647</c:v>
                </c:pt>
                <c:pt idx="13">
                  <c:v>1.9825909515842284</c:v>
                </c:pt>
                <c:pt idx="14">
                  <c:v>2.1692077995233445</c:v>
                </c:pt>
                <c:pt idx="15">
                  <c:v>2.3220480583084799</c:v>
                </c:pt>
                <c:pt idx="16">
                  <c:v>2.5988962360888692</c:v>
                </c:pt>
                <c:pt idx="17">
                  <c:v>2.8220421593839031</c:v>
                </c:pt>
                <c:pt idx="18">
                  <c:v>3.0019028450579572</c:v>
                </c:pt>
                <c:pt idx="19">
                  <c:v>3.1468746454541017</c:v>
                </c:pt>
                <c:pt idx="20">
                  <c:v>3.3</c:v>
                </c:pt>
                <c:pt idx="21">
                  <c:v>3.3</c:v>
                </c:pt>
                <c:pt idx="22">
                  <c:v>3.3</c:v>
                </c:pt>
                <c:pt idx="23">
                  <c:v>3.3</c:v>
                </c:pt>
                <c:pt idx="24">
                  <c:v>3.3</c:v>
                </c:pt>
                <c:pt idx="25">
                  <c:v>3.3</c:v>
                </c:pt>
                <c:pt idx="26">
                  <c:v>3.3</c:v>
                </c:pt>
                <c:pt idx="27">
                  <c:v>3.3</c:v>
                </c:pt>
                <c:pt idx="28">
                  <c:v>3.3</c:v>
                </c:pt>
                <c:pt idx="29">
                  <c:v>3.3</c:v>
                </c:pt>
                <c:pt idx="30">
                  <c:v>3.3</c:v>
                </c:pt>
                <c:pt idx="31">
                  <c:v>3.3</c:v>
                </c:pt>
                <c:pt idx="32">
                  <c:v>3.3</c:v>
                </c:pt>
                <c:pt idx="33">
                  <c:v>3.3</c:v>
                </c:pt>
                <c:pt idx="34">
                  <c:v>3.3</c:v>
                </c:pt>
                <c:pt idx="35">
                  <c:v>3.3</c:v>
                </c:pt>
                <c:pt idx="36">
                  <c:v>3.3</c:v>
                </c:pt>
                <c:pt idx="37">
                  <c:v>3.3</c:v>
                </c:pt>
                <c:pt idx="38">
                  <c:v>3.3</c:v>
                </c:pt>
                <c:pt idx="39">
                  <c:v>3.3</c:v>
                </c:pt>
                <c:pt idx="40">
                  <c:v>3.3</c:v>
                </c:pt>
                <c:pt idx="41">
                  <c:v>3.3</c:v>
                </c:pt>
                <c:pt idx="42">
                  <c:v>3.3</c:v>
                </c:pt>
                <c:pt idx="43">
                  <c:v>3.3</c:v>
                </c:pt>
                <c:pt idx="44">
                  <c:v>3.3</c:v>
                </c:pt>
                <c:pt idx="45">
                  <c:v>3.3</c:v>
                </c:pt>
                <c:pt idx="46">
                  <c:v>3.3</c:v>
                </c:pt>
                <c:pt idx="47">
                  <c:v>3.3</c:v>
                </c:pt>
                <c:pt idx="48">
                  <c:v>3.3</c:v>
                </c:pt>
                <c:pt idx="49">
                  <c:v>3.3</c:v>
                </c:pt>
                <c:pt idx="50">
                  <c:v>3.3</c:v>
                </c:pt>
                <c:pt idx="51">
                  <c:v>3.3</c:v>
                </c:pt>
                <c:pt idx="52">
                  <c:v>3.3</c:v>
                </c:pt>
                <c:pt idx="53">
                  <c:v>3.3</c:v>
                </c:pt>
                <c:pt idx="54">
                  <c:v>3.3</c:v>
                </c:pt>
                <c:pt idx="55">
                  <c:v>3.3</c:v>
                </c:pt>
                <c:pt idx="56">
                  <c:v>3.3</c:v>
                </c:pt>
                <c:pt idx="57">
                  <c:v>3.3</c:v>
                </c:pt>
                <c:pt idx="58">
                  <c:v>3.3</c:v>
                </c:pt>
                <c:pt idx="59">
                  <c:v>3.3</c:v>
                </c:pt>
                <c:pt idx="60">
                  <c:v>3.3</c:v>
                </c:pt>
                <c:pt idx="61">
                  <c:v>3.3</c:v>
                </c:pt>
                <c:pt idx="62">
                  <c:v>3.3</c:v>
                </c:pt>
                <c:pt idx="63">
                  <c:v>3.3</c:v>
                </c:pt>
                <c:pt idx="64">
                  <c:v>3.3</c:v>
                </c:pt>
                <c:pt idx="65">
                  <c:v>3.3</c:v>
                </c:pt>
                <c:pt idx="66">
                  <c:v>3.3</c:v>
                </c:pt>
                <c:pt idx="67">
                  <c:v>3.3</c:v>
                </c:pt>
                <c:pt idx="68">
                  <c:v>3.3</c:v>
                </c:pt>
                <c:pt idx="69">
                  <c:v>3.3</c:v>
                </c:pt>
                <c:pt idx="70">
                  <c:v>3.3</c:v>
                </c:pt>
                <c:pt idx="71">
                  <c:v>3.3</c:v>
                </c:pt>
                <c:pt idx="72">
                  <c:v>3.3</c:v>
                </c:pt>
                <c:pt idx="73">
                  <c:v>3.3</c:v>
                </c:pt>
                <c:pt idx="74">
                  <c:v>3.3</c:v>
                </c:pt>
                <c:pt idx="75">
                  <c:v>3.3</c:v>
                </c:pt>
                <c:pt idx="76">
                  <c:v>3.3</c:v>
                </c:pt>
                <c:pt idx="77">
                  <c:v>3.3</c:v>
                </c:pt>
                <c:pt idx="78">
                  <c:v>3.3</c:v>
                </c:pt>
                <c:pt idx="79">
                  <c:v>3.3</c:v>
                </c:pt>
                <c:pt idx="80">
                  <c:v>3.3</c:v>
                </c:pt>
                <c:pt idx="81">
                  <c:v>3.3</c:v>
                </c:pt>
                <c:pt idx="82">
                  <c:v>3.3</c:v>
                </c:pt>
                <c:pt idx="83">
                  <c:v>3.3</c:v>
                </c:pt>
                <c:pt idx="84">
                  <c:v>3.3</c:v>
                </c:pt>
                <c:pt idx="85">
                  <c:v>3.3</c:v>
                </c:pt>
                <c:pt idx="86">
                  <c:v>3.3</c:v>
                </c:pt>
                <c:pt idx="87">
                  <c:v>3.3</c:v>
                </c:pt>
                <c:pt idx="88">
                  <c:v>3.3</c:v>
                </c:pt>
                <c:pt idx="89">
                  <c:v>3.3</c:v>
                </c:pt>
                <c:pt idx="90">
                  <c:v>3.3</c:v>
                </c:pt>
                <c:pt idx="91">
                  <c:v>3.3</c:v>
                </c:pt>
                <c:pt idx="92">
                  <c:v>3.3</c:v>
                </c:pt>
                <c:pt idx="93">
                  <c:v>3.3</c:v>
                </c:pt>
                <c:pt idx="94">
                  <c:v>3.3</c:v>
                </c:pt>
                <c:pt idx="95">
                  <c:v>3.3</c:v>
                </c:pt>
                <c:pt idx="96">
                  <c:v>3.3</c:v>
                </c:pt>
                <c:pt idx="97">
                  <c:v>3.3</c:v>
                </c:pt>
                <c:pt idx="98">
                  <c:v>3.3</c:v>
                </c:pt>
                <c:pt idx="99">
                  <c:v>3.3</c:v>
                </c:pt>
                <c:pt idx="100">
                  <c:v>3.3</c:v>
                </c:pt>
                <c:pt idx="101">
                  <c:v>3.3</c:v>
                </c:pt>
                <c:pt idx="102">
                  <c:v>3.3</c:v>
                </c:pt>
                <c:pt idx="103">
                  <c:v>3.3</c:v>
                </c:pt>
                <c:pt idx="104">
                  <c:v>3.3</c:v>
                </c:pt>
                <c:pt idx="105">
                  <c:v>3.3</c:v>
                </c:pt>
                <c:pt idx="106">
                  <c:v>3.3</c:v>
                </c:pt>
                <c:pt idx="107">
                  <c:v>3.3</c:v>
                </c:pt>
                <c:pt idx="108">
                  <c:v>3.3</c:v>
                </c:pt>
                <c:pt idx="109">
                  <c:v>3.3</c:v>
                </c:pt>
                <c:pt idx="110">
                  <c:v>3.3</c:v>
                </c:pt>
                <c:pt idx="111">
                  <c:v>3.3</c:v>
                </c:pt>
                <c:pt idx="112">
                  <c:v>3.3</c:v>
                </c:pt>
                <c:pt idx="113">
                  <c:v>3.3</c:v>
                </c:pt>
                <c:pt idx="114">
                  <c:v>3.3</c:v>
                </c:pt>
                <c:pt idx="115">
                  <c:v>3.3</c:v>
                </c:pt>
                <c:pt idx="116">
                  <c:v>3.3</c:v>
                </c:pt>
                <c:pt idx="117">
                  <c:v>3.3</c:v>
                </c:pt>
                <c:pt idx="118">
                  <c:v>3.3</c:v>
                </c:pt>
                <c:pt idx="119">
                  <c:v>3.3</c:v>
                </c:pt>
                <c:pt idx="120">
                  <c:v>3.3</c:v>
                </c:pt>
                <c:pt idx="121">
                  <c:v>3.3</c:v>
                </c:pt>
                <c:pt idx="122">
                  <c:v>3.3</c:v>
                </c:pt>
                <c:pt idx="123">
                  <c:v>3.3</c:v>
                </c:pt>
                <c:pt idx="124">
                  <c:v>3.3</c:v>
                </c:pt>
                <c:pt idx="125">
                  <c:v>3.3</c:v>
                </c:pt>
                <c:pt idx="126">
                  <c:v>3.3</c:v>
                </c:pt>
                <c:pt idx="127">
                  <c:v>3.3</c:v>
                </c:pt>
                <c:pt idx="128">
                  <c:v>3.3</c:v>
                </c:pt>
                <c:pt idx="129">
                  <c:v>3.3</c:v>
                </c:pt>
                <c:pt idx="130">
                  <c:v>3.3</c:v>
                </c:pt>
                <c:pt idx="131">
                  <c:v>3.3</c:v>
                </c:pt>
                <c:pt idx="132">
                  <c:v>3.3</c:v>
                </c:pt>
                <c:pt idx="133">
                  <c:v>3.3</c:v>
                </c:pt>
                <c:pt idx="134">
                  <c:v>3.3</c:v>
                </c:pt>
                <c:pt idx="135">
                  <c:v>3.3</c:v>
                </c:pt>
                <c:pt idx="136">
                  <c:v>3.3</c:v>
                </c:pt>
                <c:pt idx="137">
                  <c:v>3.3</c:v>
                </c:pt>
                <c:pt idx="138">
                  <c:v>3.3</c:v>
                </c:pt>
                <c:pt idx="139">
                  <c:v>3.3</c:v>
                </c:pt>
                <c:pt idx="140">
                  <c:v>3.3</c:v>
                </c:pt>
                <c:pt idx="141">
                  <c:v>3.3</c:v>
                </c:pt>
                <c:pt idx="142">
                  <c:v>3.3</c:v>
                </c:pt>
                <c:pt idx="143">
                  <c:v>3.3</c:v>
                </c:pt>
                <c:pt idx="144">
                  <c:v>3.3</c:v>
                </c:pt>
                <c:pt idx="145">
                  <c:v>3.3</c:v>
                </c:pt>
                <c:pt idx="146">
                  <c:v>3.3</c:v>
                </c:pt>
                <c:pt idx="147">
                  <c:v>3.3</c:v>
                </c:pt>
                <c:pt idx="148">
                  <c:v>3.3</c:v>
                </c:pt>
                <c:pt idx="149">
                  <c:v>3.3</c:v>
                </c:pt>
                <c:pt idx="150">
                  <c:v>3.3</c:v>
                </c:pt>
                <c:pt idx="151">
                  <c:v>3.3</c:v>
                </c:pt>
                <c:pt idx="152">
                  <c:v>3.3</c:v>
                </c:pt>
                <c:pt idx="153">
                  <c:v>3.3</c:v>
                </c:pt>
                <c:pt idx="154">
                  <c:v>3.3</c:v>
                </c:pt>
                <c:pt idx="155">
                  <c:v>3.3</c:v>
                </c:pt>
                <c:pt idx="156">
                  <c:v>3.3</c:v>
                </c:pt>
                <c:pt idx="157">
                  <c:v>3.3</c:v>
                </c:pt>
                <c:pt idx="158">
                  <c:v>3.3</c:v>
                </c:pt>
                <c:pt idx="159">
                  <c:v>3.3</c:v>
                </c:pt>
                <c:pt idx="160">
                  <c:v>3.3</c:v>
                </c:pt>
                <c:pt idx="161">
                  <c:v>3.3</c:v>
                </c:pt>
                <c:pt idx="162">
                  <c:v>3.3</c:v>
                </c:pt>
                <c:pt idx="163">
                  <c:v>3.3</c:v>
                </c:pt>
                <c:pt idx="164">
                  <c:v>3.3</c:v>
                </c:pt>
                <c:pt idx="165">
                  <c:v>3.3</c:v>
                </c:pt>
                <c:pt idx="166">
                  <c:v>3.3</c:v>
                </c:pt>
                <c:pt idx="167">
                  <c:v>3.3</c:v>
                </c:pt>
                <c:pt idx="168">
                  <c:v>3.3</c:v>
                </c:pt>
                <c:pt idx="169">
                  <c:v>3.3</c:v>
                </c:pt>
                <c:pt idx="170">
                  <c:v>3.3</c:v>
                </c:pt>
                <c:pt idx="171">
                  <c:v>3.3</c:v>
                </c:pt>
                <c:pt idx="172">
                  <c:v>3.3</c:v>
                </c:pt>
                <c:pt idx="173">
                  <c:v>3.3</c:v>
                </c:pt>
                <c:pt idx="174">
                  <c:v>3.3</c:v>
                </c:pt>
                <c:pt idx="175">
                  <c:v>3.3</c:v>
                </c:pt>
                <c:pt idx="176">
                  <c:v>3.3</c:v>
                </c:pt>
                <c:pt idx="177">
                  <c:v>3.3</c:v>
                </c:pt>
                <c:pt idx="178">
                  <c:v>3.3</c:v>
                </c:pt>
                <c:pt idx="179">
                  <c:v>3.3</c:v>
                </c:pt>
                <c:pt idx="180">
                  <c:v>3.3</c:v>
                </c:pt>
                <c:pt idx="181">
                  <c:v>3.3</c:v>
                </c:pt>
                <c:pt idx="182">
                  <c:v>3.3</c:v>
                </c:pt>
                <c:pt idx="183">
                  <c:v>3.3</c:v>
                </c:pt>
                <c:pt idx="184">
                  <c:v>3.3</c:v>
                </c:pt>
                <c:pt idx="185">
                  <c:v>3.3</c:v>
                </c:pt>
                <c:pt idx="186">
                  <c:v>3.3</c:v>
                </c:pt>
                <c:pt idx="187">
                  <c:v>3.3</c:v>
                </c:pt>
                <c:pt idx="188">
                  <c:v>3.3</c:v>
                </c:pt>
                <c:pt idx="189">
                  <c:v>3.3</c:v>
                </c:pt>
                <c:pt idx="190">
                  <c:v>3.3</c:v>
                </c:pt>
                <c:pt idx="191">
                  <c:v>3.3</c:v>
                </c:pt>
                <c:pt idx="192">
                  <c:v>3.3</c:v>
                </c:pt>
                <c:pt idx="193">
                  <c:v>3.3</c:v>
                </c:pt>
                <c:pt idx="194">
                  <c:v>3.3</c:v>
                </c:pt>
                <c:pt idx="195">
                  <c:v>3.3</c:v>
                </c:pt>
                <c:pt idx="196">
                  <c:v>3.3</c:v>
                </c:pt>
                <c:pt idx="197">
                  <c:v>3.3</c:v>
                </c:pt>
                <c:pt idx="198">
                  <c:v>3.3</c:v>
                </c:pt>
                <c:pt idx="199">
                  <c:v>3.3</c:v>
                </c:pt>
                <c:pt idx="200">
                  <c:v>3.3</c:v>
                </c:pt>
                <c:pt idx="201">
                  <c:v>3.3</c:v>
                </c:pt>
                <c:pt idx="202">
                  <c:v>3.3</c:v>
                </c:pt>
                <c:pt idx="203">
                  <c:v>3.3</c:v>
                </c:pt>
                <c:pt idx="204">
                  <c:v>3.3</c:v>
                </c:pt>
                <c:pt idx="205">
                  <c:v>3.3</c:v>
                </c:pt>
                <c:pt idx="206">
                  <c:v>3.3</c:v>
                </c:pt>
                <c:pt idx="207">
                  <c:v>3.3</c:v>
                </c:pt>
                <c:pt idx="208">
                  <c:v>3.3</c:v>
                </c:pt>
                <c:pt idx="209">
                  <c:v>3.3</c:v>
                </c:pt>
                <c:pt idx="210">
                  <c:v>3.3</c:v>
                </c:pt>
                <c:pt idx="211">
                  <c:v>3.3</c:v>
                </c:pt>
                <c:pt idx="212">
                  <c:v>3.3</c:v>
                </c:pt>
                <c:pt idx="213">
                  <c:v>3.3</c:v>
                </c:pt>
                <c:pt idx="214">
                  <c:v>3.3</c:v>
                </c:pt>
                <c:pt idx="215">
                  <c:v>3.3</c:v>
                </c:pt>
                <c:pt idx="216">
                  <c:v>3.3</c:v>
                </c:pt>
                <c:pt idx="217">
                  <c:v>3.3</c:v>
                </c:pt>
                <c:pt idx="218">
                  <c:v>3.3</c:v>
                </c:pt>
                <c:pt idx="219">
                  <c:v>3.3</c:v>
                </c:pt>
                <c:pt idx="220">
                  <c:v>3.3</c:v>
                </c:pt>
                <c:pt idx="221">
                  <c:v>3.3</c:v>
                </c:pt>
                <c:pt idx="222">
                  <c:v>3.3</c:v>
                </c:pt>
                <c:pt idx="223">
                  <c:v>3.3</c:v>
                </c:pt>
                <c:pt idx="224">
                  <c:v>3.3</c:v>
                </c:pt>
                <c:pt idx="225">
                  <c:v>3.3</c:v>
                </c:pt>
                <c:pt idx="226">
                  <c:v>3.3</c:v>
                </c:pt>
                <c:pt idx="227">
                  <c:v>3.3</c:v>
                </c:pt>
                <c:pt idx="228">
                  <c:v>3.3</c:v>
                </c:pt>
                <c:pt idx="229">
                  <c:v>3.3</c:v>
                </c:pt>
                <c:pt idx="230">
                  <c:v>3.3</c:v>
                </c:pt>
                <c:pt idx="231">
                  <c:v>3.3</c:v>
                </c:pt>
                <c:pt idx="232">
                  <c:v>3.3</c:v>
                </c:pt>
                <c:pt idx="233">
                  <c:v>3.3</c:v>
                </c:pt>
                <c:pt idx="234">
                  <c:v>3.3</c:v>
                </c:pt>
                <c:pt idx="235">
                  <c:v>3.3</c:v>
                </c:pt>
                <c:pt idx="236">
                  <c:v>3.3</c:v>
                </c:pt>
                <c:pt idx="237">
                  <c:v>3.3</c:v>
                </c:pt>
                <c:pt idx="238">
                  <c:v>3.3</c:v>
                </c:pt>
                <c:pt idx="239">
                  <c:v>3.3</c:v>
                </c:pt>
                <c:pt idx="240">
                  <c:v>3.3</c:v>
                </c:pt>
                <c:pt idx="241">
                  <c:v>3.3</c:v>
                </c:pt>
                <c:pt idx="242">
                  <c:v>3.3</c:v>
                </c:pt>
                <c:pt idx="243">
                  <c:v>3.3</c:v>
                </c:pt>
                <c:pt idx="244">
                  <c:v>3.3</c:v>
                </c:pt>
                <c:pt idx="245">
                  <c:v>3.3</c:v>
                </c:pt>
                <c:pt idx="246">
                  <c:v>3.3</c:v>
                </c:pt>
                <c:pt idx="247">
                  <c:v>3.3</c:v>
                </c:pt>
                <c:pt idx="248">
                  <c:v>3.3</c:v>
                </c:pt>
                <c:pt idx="249">
                  <c:v>3.3</c:v>
                </c:pt>
                <c:pt idx="250">
                  <c:v>3.3</c:v>
                </c:pt>
                <c:pt idx="251">
                  <c:v>3.3</c:v>
                </c:pt>
                <c:pt idx="252">
                  <c:v>3.3</c:v>
                </c:pt>
                <c:pt idx="253">
                  <c:v>3.3</c:v>
                </c:pt>
                <c:pt idx="254">
                  <c:v>3.3</c:v>
                </c:pt>
                <c:pt idx="255">
                  <c:v>3.3</c:v>
                </c:pt>
                <c:pt idx="256">
                  <c:v>3.3</c:v>
                </c:pt>
                <c:pt idx="257">
                  <c:v>3.3</c:v>
                </c:pt>
                <c:pt idx="258">
                  <c:v>3.3</c:v>
                </c:pt>
                <c:pt idx="259">
                  <c:v>3.3</c:v>
                </c:pt>
                <c:pt idx="260">
                  <c:v>3.3</c:v>
                </c:pt>
                <c:pt idx="261">
                  <c:v>3.3</c:v>
                </c:pt>
                <c:pt idx="262">
                  <c:v>3.3</c:v>
                </c:pt>
                <c:pt idx="263">
                  <c:v>3.3</c:v>
                </c:pt>
                <c:pt idx="264">
                  <c:v>3.3</c:v>
                </c:pt>
                <c:pt idx="265">
                  <c:v>3.3</c:v>
                </c:pt>
                <c:pt idx="266">
                  <c:v>3.3</c:v>
                </c:pt>
                <c:pt idx="267">
                  <c:v>3.3</c:v>
                </c:pt>
                <c:pt idx="268">
                  <c:v>3.3</c:v>
                </c:pt>
                <c:pt idx="269">
                  <c:v>3.3</c:v>
                </c:pt>
                <c:pt idx="270">
                  <c:v>3.3</c:v>
                </c:pt>
                <c:pt idx="271">
                  <c:v>3.3</c:v>
                </c:pt>
                <c:pt idx="272">
                  <c:v>3.3</c:v>
                </c:pt>
                <c:pt idx="273">
                  <c:v>3.3</c:v>
                </c:pt>
                <c:pt idx="274">
                  <c:v>3.3</c:v>
                </c:pt>
                <c:pt idx="275">
                  <c:v>3.3</c:v>
                </c:pt>
                <c:pt idx="276">
                  <c:v>3.3</c:v>
                </c:pt>
                <c:pt idx="277">
                  <c:v>3.3</c:v>
                </c:pt>
                <c:pt idx="278">
                  <c:v>3.3</c:v>
                </c:pt>
                <c:pt idx="279">
                  <c:v>3.3</c:v>
                </c:pt>
                <c:pt idx="280">
                  <c:v>3.3</c:v>
                </c:pt>
                <c:pt idx="281">
                  <c:v>3.3</c:v>
                </c:pt>
                <c:pt idx="282">
                  <c:v>3.3</c:v>
                </c:pt>
                <c:pt idx="283">
                  <c:v>3.3</c:v>
                </c:pt>
                <c:pt idx="284">
                  <c:v>3.3</c:v>
                </c:pt>
                <c:pt idx="285">
                  <c:v>3.3</c:v>
                </c:pt>
                <c:pt idx="286">
                  <c:v>3.3</c:v>
                </c:pt>
                <c:pt idx="287">
                  <c:v>3.3</c:v>
                </c:pt>
                <c:pt idx="288">
                  <c:v>3.3</c:v>
                </c:pt>
                <c:pt idx="289">
                  <c:v>3.3</c:v>
                </c:pt>
                <c:pt idx="290">
                  <c:v>3.3</c:v>
                </c:pt>
                <c:pt idx="291">
                  <c:v>3.3</c:v>
                </c:pt>
                <c:pt idx="292">
                  <c:v>3.3</c:v>
                </c:pt>
                <c:pt idx="293">
                  <c:v>3.3</c:v>
                </c:pt>
                <c:pt idx="294">
                  <c:v>3.3</c:v>
                </c:pt>
                <c:pt idx="295">
                  <c:v>3.3</c:v>
                </c:pt>
                <c:pt idx="296">
                  <c:v>3.3</c:v>
                </c:pt>
                <c:pt idx="297">
                  <c:v>3.3</c:v>
                </c:pt>
                <c:pt idx="298">
                  <c:v>3.3</c:v>
                </c:pt>
                <c:pt idx="299">
                  <c:v>3.3</c:v>
                </c:pt>
                <c:pt idx="300">
                  <c:v>3.3</c:v>
                </c:pt>
                <c:pt idx="301">
                  <c:v>3.3</c:v>
                </c:pt>
                <c:pt idx="302">
                  <c:v>3.3</c:v>
                </c:pt>
                <c:pt idx="303">
                  <c:v>3.3</c:v>
                </c:pt>
                <c:pt idx="304">
                  <c:v>3.3</c:v>
                </c:pt>
                <c:pt idx="305">
                  <c:v>3.3</c:v>
                </c:pt>
                <c:pt idx="306">
                  <c:v>3.3</c:v>
                </c:pt>
                <c:pt idx="307">
                  <c:v>3.3</c:v>
                </c:pt>
                <c:pt idx="308">
                  <c:v>3.3</c:v>
                </c:pt>
                <c:pt idx="309">
                  <c:v>3.3</c:v>
                </c:pt>
                <c:pt idx="310">
                  <c:v>3.3</c:v>
                </c:pt>
                <c:pt idx="311">
                  <c:v>3.3</c:v>
                </c:pt>
                <c:pt idx="312">
                  <c:v>3.3</c:v>
                </c:pt>
                <c:pt idx="313">
                  <c:v>3.3</c:v>
                </c:pt>
                <c:pt idx="314">
                  <c:v>3.3</c:v>
                </c:pt>
                <c:pt idx="315">
                  <c:v>3.3</c:v>
                </c:pt>
                <c:pt idx="316">
                  <c:v>3.3</c:v>
                </c:pt>
                <c:pt idx="317">
                  <c:v>3.3</c:v>
                </c:pt>
                <c:pt idx="318">
                  <c:v>3.3</c:v>
                </c:pt>
                <c:pt idx="319">
                  <c:v>3.3</c:v>
                </c:pt>
                <c:pt idx="320">
                  <c:v>3.3</c:v>
                </c:pt>
                <c:pt idx="321">
                  <c:v>3.3</c:v>
                </c:pt>
                <c:pt idx="322">
                  <c:v>3.3</c:v>
                </c:pt>
                <c:pt idx="323">
                  <c:v>3.3</c:v>
                </c:pt>
                <c:pt idx="324">
                  <c:v>3.3</c:v>
                </c:pt>
                <c:pt idx="325">
                  <c:v>3.3</c:v>
                </c:pt>
                <c:pt idx="326">
                  <c:v>3.3</c:v>
                </c:pt>
                <c:pt idx="327">
                  <c:v>3.3</c:v>
                </c:pt>
                <c:pt idx="328">
                  <c:v>3.3</c:v>
                </c:pt>
                <c:pt idx="329">
                  <c:v>3.3</c:v>
                </c:pt>
                <c:pt idx="330">
                  <c:v>3.3</c:v>
                </c:pt>
                <c:pt idx="331">
                  <c:v>3.3</c:v>
                </c:pt>
                <c:pt idx="332">
                  <c:v>3.3</c:v>
                </c:pt>
                <c:pt idx="333">
                  <c:v>3.3</c:v>
                </c:pt>
                <c:pt idx="334">
                  <c:v>3.3</c:v>
                </c:pt>
                <c:pt idx="335">
                  <c:v>3.3</c:v>
                </c:pt>
                <c:pt idx="336">
                  <c:v>3.3</c:v>
                </c:pt>
                <c:pt idx="337">
                  <c:v>3.3</c:v>
                </c:pt>
                <c:pt idx="338">
                  <c:v>3.3</c:v>
                </c:pt>
                <c:pt idx="339">
                  <c:v>3.3</c:v>
                </c:pt>
                <c:pt idx="340">
                  <c:v>3.3</c:v>
                </c:pt>
                <c:pt idx="341">
                  <c:v>3.3</c:v>
                </c:pt>
                <c:pt idx="342">
                  <c:v>3.3</c:v>
                </c:pt>
                <c:pt idx="343">
                  <c:v>3.3</c:v>
                </c:pt>
                <c:pt idx="344">
                  <c:v>3.3</c:v>
                </c:pt>
                <c:pt idx="345">
                  <c:v>3.3</c:v>
                </c:pt>
                <c:pt idx="346">
                  <c:v>3.3</c:v>
                </c:pt>
                <c:pt idx="347">
                  <c:v>3.3</c:v>
                </c:pt>
                <c:pt idx="348">
                  <c:v>3.3</c:v>
                </c:pt>
                <c:pt idx="349">
                  <c:v>3.3</c:v>
                </c:pt>
                <c:pt idx="350">
                  <c:v>3.3</c:v>
                </c:pt>
                <c:pt idx="351">
                  <c:v>3.3</c:v>
                </c:pt>
                <c:pt idx="352">
                  <c:v>3.3</c:v>
                </c:pt>
                <c:pt idx="353">
                  <c:v>3.3</c:v>
                </c:pt>
                <c:pt idx="354">
                  <c:v>3.3</c:v>
                </c:pt>
                <c:pt idx="355">
                  <c:v>3.3</c:v>
                </c:pt>
                <c:pt idx="356">
                  <c:v>3.3</c:v>
                </c:pt>
                <c:pt idx="357">
                  <c:v>3.3</c:v>
                </c:pt>
                <c:pt idx="358">
                  <c:v>3.3</c:v>
                </c:pt>
                <c:pt idx="359">
                  <c:v>3.3</c:v>
                </c:pt>
                <c:pt idx="360">
                  <c:v>3.3</c:v>
                </c:pt>
                <c:pt idx="361">
                  <c:v>3.3</c:v>
                </c:pt>
                <c:pt idx="362">
                  <c:v>3.3</c:v>
                </c:pt>
                <c:pt idx="363">
                  <c:v>3.3</c:v>
                </c:pt>
                <c:pt idx="364">
                  <c:v>3.3</c:v>
                </c:pt>
                <c:pt idx="365">
                  <c:v>3.3</c:v>
                </c:pt>
                <c:pt idx="366">
                  <c:v>3.3</c:v>
                </c:pt>
                <c:pt idx="367">
                  <c:v>3.3</c:v>
                </c:pt>
                <c:pt idx="368">
                  <c:v>3.3</c:v>
                </c:pt>
                <c:pt idx="369">
                  <c:v>3.3</c:v>
                </c:pt>
                <c:pt idx="370">
                  <c:v>3.3</c:v>
                </c:pt>
                <c:pt idx="371">
                  <c:v>3.3</c:v>
                </c:pt>
                <c:pt idx="372">
                  <c:v>3.3</c:v>
                </c:pt>
                <c:pt idx="373">
                  <c:v>3.3</c:v>
                </c:pt>
                <c:pt idx="374">
                  <c:v>3.3</c:v>
                </c:pt>
                <c:pt idx="375">
                  <c:v>3.3</c:v>
                </c:pt>
                <c:pt idx="376">
                  <c:v>3.3</c:v>
                </c:pt>
                <c:pt idx="377">
                  <c:v>3.3</c:v>
                </c:pt>
                <c:pt idx="378">
                  <c:v>3.3</c:v>
                </c:pt>
                <c:pt idx="379">
                  <c:v>3.3</c:v>
                </c:pt>
                <c:pt idx="380">
                  <c:v>3.3</c:v>
                </c:pt>
                <c:pt idx="381">
                  <c:v>3.3</c:v>
                </c:pt>
                <c:pt idx="382">
                  <c:v>3.3</c:v>
                </c:pt>
                <c:pt idx="383">
                  <c:v>3.3</c:v>
                </c:pt>
                <c:pt idx="384">
                  <c:v>3.3</c:v>
                </c:pt>
                <c:pt idx="385">
                  <c:v>3.3</c:v>
                </c:pt>
                <c:pt idx="386">
                  <c:v>3.3</c:v>
                </c:pt>
                <c:pt idx="387">
                  <c:v>3.3</c:v>
                </c:pt>
                <c:pt idx="388">
                  <c:v>3.3</c:v>
                </c:pt>
                <c:pt idx="389">
                  <c:v>3.3</c:v>
                </c:pt>
                <c:pt idx="390">
                  <c:v>3.3</c:v>
                </c:pt>
                <c:pt idx="391">
                  <c:v>3.3</c:v>
                </c:pt>
                <c:pt idx="392">
                  <c:v>3.3</c:v>
                </c:pt>
                <c:pt idx="393">
                  <c:v>3.3</c:v>
                </c:pt>
                <c:pt idx="394">
                  <c:v>3.3</c:v>
                </c:pt>
                <c:pt idx="395">
                  <c:v>3.3</c:v>
                </c:pt>
                <c:pt idx="396">
                  <c:v>3.3</c:v>
                </c:pt>
                <c:pt idx="397">
                  <c:v>3.3</c:v>
                </c:pt>
                <c:pt idx="398">
                  <c:v>3.3</c:v>
                </c:pt>
                <c:pt idx="399">
                  <c:v>3.3</c:v>
                </c:pt>
                <c:pt idx="400">
                  <c:v>3.3</c:v>
                </c:pt>
                <c:pt idx="401">
                  <c:v>3.3</c:v>
                </c:pt>
                <c:pt idx="402">
                  <c:v>3.3</c:v>
                </c:pt>
                <c:pt idx="403">
                  <c:v>3.3</c:v>
                </c:pt>
                <c:pt idx="404">
                  <c:v>3.3</c:v>
                </c:pt>
                <c:pt idx="405">
                  <c:v>3.3</c:v>
                </c:pt>
                <c:pt idx="406">
                  <c:v>3.3</c:v>
                </c:pt>
                <c:pt idx="407">
                  <c:v>3.3</c:v>
                </c:pt>
                <c:pt idx="408">
                  <c:v>3.3</c:v>
                </c:pt>
                <c:pt idx="409">
                  <c:v>3.3</c:v>
                </c:pt>
                <c:pt idx="410">
                  <c:v>3.3</c:v>
                </c:pt>
                <c:pt idx="411">
                  <c:v>3.3</c:v>
                </c:pt>
                <c:pt idx="412">
                  <c:v>3.3</c:v>
                </c:pt>
                <c:pt idx="413">
                  <c:v>3.3</c:v>
                </c:pt>
                <c:pt idx="414">
                  <c:v>3.3</c:v>
                </c:pt>
                <c:pt idx="415">
                  <c:v>3.3</c:v>
                </c:pt>
                <c:pt idx="416">
                  <c:v>3.3</c:v>
                </c:pt>
                <c:pt idx="417">
                  <c:v>3.3</c:v>
                </c:pt>
                <c:pt idx="418">
                  <c:v>3.3</c:v>
                </c:pt>
                <c:pt idx="419">
                  <c:v>3.3</c:v>
                </c:pt>
                <c:pt idx="420">
                  <c:v>3.3</c:v>
                </c:pt>
                <c:pt idx="421">
                  <c:v>3.3</c:v>
                </c:pt>
                <c:pt idx="422">
                  <c:v>3.3</c:v>
                </c:pt>
                <c:pt idx="423">
                  <c:v>3.3</c:v>
                </c:pt>
                <c:pt idx="424">
                  <c:v>3.3</c:v>
                </c:pt>
                <c:pt idx="425">
                  <c:v>3.3</c:v>
                </c:pt>
                <c:pt idx="426">
                  <c:v>3.3</c:v>
                </c:pt>
                <c:pt idx="427">
                  <c:v>3.3</c:v>
                </c:pt>
                <c:pt idx="428">
                  <c:v>3.3</c:v>
                </c:pt>
                <c:pt idx="429">
                  <c:v>3.3</c:v>
                </c:pt>
                <c:pt idx="430">
                  <c:v>3.3</c:v>
                </c:pt>
                <c:pt idx="431">
                  <c:v>3.3</c:v>
                </c:pt>
                <c:pt idx="432">
                  <c:v>3.3</c:v>
                </c:pt>
                <c:pt idx="433">
                  <c:v>3.3</c:v>
                </c:pt>
                <c:pt idx="434">
                  <c:v>3.3</c:v>
                </c:pt>
                <c:pt idx="435">
                  <c:v>3.3</c:v>
                </c:pt>
                <c:pt idx="436">
                  <c:v>3.3</c:v>
                </c:pt>
                <c:pt idx="437">
                  <c:v>3.3</c:v>
                </c:pt>
                <c:pt idx="438">
                  <c:v>3.3</c:v>
                </c:pt>
                <c:pt idx="439">
                  <c:v>3.3</c:v>
                </c:pt>
                <c:pt idx="440">
                  <c:v>3.3</c:v>
                </c:pt>
                <c:pt idx="441">
                  <c:v>3.3</c:v>
                </c:pt>
                <c:pt idx="442">
                  <c:v>3.3</c:v>
                </c:pt>
                <c:pt idx="443">
                  <c:v>3.3</c:v>
                </c:pt>
                <c:pt idx="444">
                  <c:v>3.3</c:v>
                </c:pt>
                <c:pt idx="445">
                  <c:v>3.3</c:v>
                </c:pt>
                <c:pt idx="446">
                  <c:v>3.3</c:v>
                </c:pt>
                <c:pt idx="447">
                  <c:v>3.3</c:v>
                </c:pt>
                <c:pt idx="448">
                  <c:v>3.3</c:v>
                </c:pt>
                <c:pt idx="449">
                  <c:v>3.3</c:v>
                </c:pt>
                <c:pt idx="450">
                  <c:v>3.3</c:v>
                </c:pt>
                <c:pt idx="451">
                  <c:v>3.3</c:v>
                </c:pt>
                <c:pt idx="452">
                  <c:v>3.3</c:v>
                </c:pt>
                <c:pt idx="453">
                  <c:v>3.3</c:v>
                </c:pt>
                <c:pt idx="454">
                  <c:v>3.3</c:v>
                </c:pt>
                <c:pt idx="455">
                  <c:v>3.3</c:v>
                </c:pt>
                <c:pt idx="456">
                  <c:v>3.3</c:v>
                </c:pt>
                <c:pt idx="457">
                  <c:v>3.3</c:v>
                </c:pt>
                <c:pt idx="458">
                  <c:v>3.3</c:v>
                </c:pt>
                <c:pt idx="459">
                  <c:v>3.3</c:v>
                </c:pt>
                <c:pt idx="460">
                  <c:v>3.3</c:v>
                </c:pt>
                <c:pt idx="461">
                  <c:v>3.3</c:v>
                </c:pt>
                <c:pt idx="462">
                  <c:v>3.3</c:v>
                </c:pt>
                <c:pt idx="463">
                  <c:v>3.3</c:v>
                </c:pt>
                <c:pt idx="464">
                  <c:v>3.3</c:v>
                </c:pt>
                <c:pt idx="465">
                  <c:v>3.3</c:v>
                </c:pt>
                <c:pt idx="466">
                  <c:v>3.3</c:v>
                </c:pt>
                <c:pt idx="467">
                  <c:v>3.3</c:v>
                </c:pt>
                <c:pt idx="468">
                  <c:v>3.3</c:v>
                </c:pt>
                <c:pt idx="469">
                  <c:v>3.3</c:v>
                </c:pt>
                <c:pt idx="470">
                  <c:v>3.3</c:v>
                </c:pt>
                <c:pt idx="471">
                  <c:v>3.3</c:v>
                </c:pt>
                <c:pt idx="472">
                  <c:v>3.3</c:v>
                </c:pt>
                <c:pt idx="473">
                  <c:v>3.3</c:v>
                </c:pt>
                <c:pt idx="474">
                  <c:v>3.3</c:v>
                </c:pt>
                <c:pt idx="475">
                  <c:v>3.3</c:v>
                </c:pt>
                <c:pt idx="476">
                  <c:v>3.3</c:v>
                </c:pt>
                <c:pt idx="477">
                  <c:v>3.3</c:v>
                </c:pt>
                <c:pt idx="478">
                  <c:v>3.3</c:v>
                </c:pt>
                <c:pt idx="479">
                  <c:v>3.3</c:v>
                </c:pt>
                <c:pt idx="480">
                  <c:v>3.3</c:v>
                </c:pt>
                <c:pt idx="481">
                  <c:v>3.3</c:v>
                </c:pt>
                <c:pt idx="482">
                  <c:v>3.3</c:v>
                </c:pt>
                <c:pt idx="483">
                  <c:v>3.3</c:v>
                </c:pt>
                <c:pt idx="484">
                  <c:v>3.3</c:v>
                </c:pt>
                <c:pt idx="485">
                  <c:v>3.3</c:v>
                </c:pt>
                <c:pt idx="486">
                  <c:v>3.3</c:v>
                </c:pt>
                <c:pt idx="487">
                  <c:v>3.3</c:v>
                </c:pt>
                <c:pt idx="488">
                  <c:v>3.3</c:v>
                </c:pt>
                <c:pt idx="489">
                  <c:v>3.3</c:v>
                </c:pt>
                <c:pt idx="490">
                  <c:v>3.3</c:v>
                </c:pt>
                <c:pt idx="491">
                  <c:v>3.3</c:v>
                </c:pt>
                <c:pt idx="492">
                  <c:v>3.3</c:v>
                </c:pt>
                <c:pt idx="493">
                  <c:v>3.3</c:v>
                </c:pt>
                <c:pt idx="494">
                  <c:v>3.3</c:v>
                </c:pt>
                <c:pt idx="495">
                  <c:v>3.3</c:v>
                </c:pt>
                <c:pt idx="496">
                  <c:v>3.3</c:v>
                </c:pt>
                <c:pt idx="497">
                  <c:v>3.3</c:v>
                </c:pt>
                <c:pt idx="498">
                  <c:v>3.3</c:v>
                </c:pt>
                <c:pt idx="499">
                  <c:v>3.3</c:v>
                </c:pt>
                <c:pt idx="500">
                  <c:v>3.3</c:v>
                </c:pt>
                <c:pt idx="501">
                  <c:v>3.3</c:v>
                </c:pt>
                <c:pt idx="502">
                  <c:v>3.3</c:v>
                </c:pt>
                <c:pt idx="503">
                  <c:v>3.3</c:v>
                </c:pt>
                <c:pt idx="504">
                  <c:v>3.3</c:v>
                </c:pt>
                <c:pt idx="505">
                  <c:v>3.3</c:v>
                </c:pt>
                <c:pt idx="506">
                  <c:v>3.3</c:v>
                </c:pt>
                <c:pt idx="507">
                  <c:v>3.3</c:v>
                </c:pt>
                <c:pt idx="508">
                  <c:v>3.3</c:v>
                </c:pt>
                <c:pt idx="509">
                  <c:v>3.3</c:v>
                </c:pt>
                <c:pt idx="510">
                  <c:v>3.3</c:v>
                </c:pt>
                <c:pt idx="511">
                  <c:v>3.3</c:v>
                </c:pt>
                <c:pt idx="512">
                  <c:v>3.3</c:v>
                </c:pt>
                <c:pt idx="513">
                  <c:v>3.3</c:v>
                </c:pt>
                <c:pt idx="514">
                  <c:v>3.3</c:v>
                </c:pt>
                <c:pt idx="515">
                  <c:v>3.3</c:v>
                </c:pt>
                <c:pt idx="516">
                  <c:v>3.3</c:v>
                </c:pt>
                <c:pt idx="517">
                  <c:v>3.3</c:v>
                </c:pt>
                <c:pt idx="518">
                  <c:v>3.3</c:v>
                </c:pt>
                <c:pt idx="519">
                  <c:v>3.3</c:v>
                </c:pt>
                <c:pt idx="520">
                  <c:v>3.3</c:v>
                </c:pt>
                <c:pt idx="521">
                  <c:v>3.3</c:v>
                </c:pt>
                <c:pt idx="522">
                  <c:v>3.3</c:v>
                </c:pt>
                <c:pt idx="523">
                  <c:v>3.3</c:v>
                </c:pt>
                <c:pt idx="524">
                  <c:v>3.3</c:v>
                </c:pt>
                <c:pt idx="525">
                  <c:v>3.3</c:v>
                </c:pt>
                <c:pt idx="526">
                  <c:v>3.3</c:v>
                </c:pt>
                <c:pt idx="527">
                  <c:v>3.3</c:v>
                </c:pt>
                <c:pt idx="528">
                  <c:v>3.3</c:v>
                </c:pt>
                <c:pt idx="529">
                  <c:v>3.3</c:v>
                </c:pt>
                <c:pt idx="530">
                  <c:v>3.3</c:v>
                </c:pt>
                <c:pt idx="531">
                  <c:v>3.3</c:v>
                </c:pt>
                <c:pt idx="532">
                  <c:v>3.3</c:v>
                </c:pt>
                <c:pt idx="533">
                  <c:v>3.3</c:v>
                </c:pt>
                <c:pt idx="534">
                  <c:v>3.3</c:v>
                </c:pt>
                <c:pt idx="535">
                  <c:v>3.3</c:v>
                </c:pt>
                <c:pt idx="536">
                  <c:v>3.3</c:v>
                </c:pt>
                <c:pt idx="537">
                  <c:v>3.3</c:v>
                </c:pt>
                <c:pt idx="538">
                  <c:v>3.3</c:v>
                </c:pt>
                <c:pt idx="539">
                  <c:v>3.3</c:v>
                </c:pt>
                <c:pt idx="540">
                  <c:v>3.3</c:v>
                </c:pt>
                <c:pt idx="541">
                  <c:v>3.3</c:v>
                </c:pt>
                <c:pt idx="542">
                  <c:v>3.3</c:v>
                </c:pt>
                <c:pt idx="543">
                  <c:v>3.3</c:v>
                </c:pt>
                <c:pt idx="544">
                  <c:v>3.3</c:v>
                </c:pt>
                <c:pt idx="545">
                  <c:v>3.3</c:v>
                </c:pt>
                <c:pt idx="546">
                  <c:v>3.3</c:v>
                </c:pt>
                <c:pt idx="547">
                  <c:v>3.3</c:v>
                </c:pt>
                <c:pt idx="548">
                  <c:v>3.3</c:v>
                </c:pt>
                <c:pt idx="549">
                  <c:v>3.3</c:v>
                </c:pt>
                <c:pt idx="550">
                  <c:v>3.3</c:v>
                </c:pt>
                <c:pt idx="551">
                  <c:v>3.3</c:v>
                </c:pt>
                <c:pt idx="552">
                  <c:v>3.3</c:v>
                </c:pt>
                <c:pt idx="553">
                  <c:v>3.3</c:v>
                </c:pt>
                <c:pt idx="554">
                  <c:v>3.3</c:v>
                </c:pt>
                <c:pt idx="555">
                  <c:v>3.3</c:v>
                </c:pt>
                <c:pt idx="556">
                  <c:v>3.3</c:v>
                </c:pt>
                <c:pt idx="557">
                  <c:v>3.3</c:v>
                </c:pt>
                <c:pt idx="558">
                  <c:v>3.3</c:v>
                </c:pt>
                <c:pt idx="559">
                  <c:v>3.3</c:v>
                </c:pt>
                <c:pt idx="560">
                  <c:v>3.3</c:v>
                </c:pt>
                <c:pt idx="561">
                  <c:v>3.3</c:v>
                </c:pt>
                <c:pt idx="562">
                  <c:v>3.3</c:v>
                </c:pt>
                <c:pt idx="563">
                  <c:v>3.3</c:v>
                </c:pt>
                <c:pt idx="564">
                  <c:v>3.3</c:v>
                </c:pt>
                <c:pt idx="565">
                  <c:v>3.3</c:v>
                </c:pt>
                <c:pt idx="566">
                  <c:v>3.3</c:v>
                </c:pt>
                <c:pt idx="567">
                  <c:v>3.3</c:v>
                </c:pt>
                <c:pt idx="568">
                  <c:v>3.3</c:v>
                </c:pt>
                <c:pt idx="569">
                  <c:v>3.3</c:v>
                </c:pt>
                <c:pt idx="570">
                  <c:v>3.3</c:v>
                </c:pt>
                <c:pt idx="571">
                  <c:v>3.3</c:v>
                </c:pt>
                <c:pt idx="572">
                  <c:v>3.3</c:v>
                </c:pt>
                <c:pt idx="573">
                  <c:v>3.3</c:v>
                </c:pt>
                <c:pt idx="574">
                  <c:v>3.3</c:v>
                </c:pt>
                <c:pt idx="575">
                  <c:v>3.3</c:v>
                </c:pt>
                <c:pt idx="576">
                  <c:v>3.3</c:v>
                </c:pt>
                <c:pt idx="577">
                  <c:v>3.3</c:v>
                </c:pt>
                <c:pt idx="578">
                  <c:v>3.3</c:v>
                </c:pt>
                <c:pt idx="579">
                  <c:v>3.3</c:v>
                </c:pt>
                <c:pt idx="580">
                  <c:v>3.3</c:v>
                </c:pt>
                <c:pt idx="581">
                  <c:v>3.3</c:v>
                </c:pt>
                <c:pt idx="582">
                  <c:v>3.3</c:v>
                </c:pt>
                <c:pt idx="583">
                  <c:v>3.3</c:v>
                </c:pt>
                <c:pt idx="584">
                  <c:v>3.3</c:v>
                </c:pt>
                <c:pt idx="585">
                  <c:v>3.3</c:v>
                </c:pt>
                <c:pt idx="586">
                  <c:v>3.3</c:v>
                </c:pt>
                <c:pt idx="587">
                  <c:v>3.3</c:v>
                </c:pt>
                <c:pt idx="588">
                  <c:v>3.3</c:v>
                </c:pt>
                <c:pt idx="589">
                  <c:v>3.3</c:v>
                </c:pt>
                <c:pt idx="590">
                  <c:v>3.3</c:v>
                </c:pt>
                <c:pt idx="591">
                  <c:v>3.3</c:v>
                </c:pt>
                <c:pt idx="592">
                  <c:v>3.3</c:v>
                </c:pt>
                <c:pt idx="593">
                  <c:v>3.3</c:v>
                </c:pt>
                <c:pt idx="594">
                  <c:v>3.3</c:v>
                </c:pt>
                <c:pt idx="595">
                  <c:v>3.3</c:v>
                </c:pt>
                <c:pt idx="596">
                  <c:v>3.3</c:v>
                </c:pt>
                <c:pt idx="597">
                  <c:v>3.3</c:v>
                </c:pt>
                <c:pt idx="598">
                  <c:v>3.3</c:v>
                </c:pt>
                <c:pt idx="599">
                  <c:v>3.3</c:v>
                </c:pt>
                <c:pt idx="600">
                  <c:v>3.3</c:v>
                </c:pt>
                <c:pt idx="601">
                  <c:v>3.3</c:v>
                </c:pt>
                <c:pt idx="602">
                  <c:v>3.3</c:v>
                </c:pt>
                <c:pt idx="603">
                  <c:v>3.3</c:v>
                </c:pt>
                <c:pt idx="604">
                  <c:v>3.3</c:v>
                </c:pt>
                <c:pt idx="605">
                  <c:v>3.3</c:v>
                </c:pt>
                <c:pt idx="606">
                  <c:v>3.3</c:v>
                </c:pt>
                <c:pt idx="607">
                  <c:v>3.3</c:v>
                </c:pt>
                <c:pt idx="608">
                  <c:v>3.3</c:v>
                </c:pt>
                <c:pt idx="609">
                  <c:v>3.3</c:v>
                </c:pt>
                <c:pt idx="610">
                  <c:v>3.3</c:v>
                </c:pt>
                <c:pt idx="611">
                  <c:v>3.3</c:v>
                </c:pt>
                <c:pt idx="612">
                  <c:v>3.3</c:v>
                </c:pt>
                <c:pt idx="613">
                  <c:v>3.3</c:v>
                </c:pt>
                <c:pt idx="614">
                  <c:v>3.3</c:v>
                </c:pt>
                <c:pt idx="615">
                  <c:v>3.3</c:v>
                </c:pt>
                <c:pt idx="616">
                  <c:v>3.3</c:v>
                </c:pt>
                <c:pt idx="617">
                  <c:v>3.3</c:v>
                </c:pt>
                <c:pt idx="618">
                  <c:v>3.3</c:v>
                </c:pt>
                <c:pt idx="619">
                  <c:v>3.3</c:v>
                </c:pt>
                <c:pt idx="620">
                  <c:v>3.3</c:v>
                </c:pt>
                <c:pt idx="621">
                  <c:v>3.3</c:v>
                </c:pt>
                <c:pt idx="622">
                  <c:v>3.3</c:v>
                </c:pt>
                <c:pt idx="623">
                  <c:v>3.3</c:v>
                </c:pt>
                <c:pt idx="624">
                  <c:v>3.3</c:v>
                </c:pt>
                <c:pt idx="625">
                  <c:v>3.3</c:v>
                </c:pt>
                <c:pt idx="626">
                  <c:v>3.3</c:v>
                </c:pt>
                <c:pt idx="627">
                  <c:v>3.3</c:v>
                </c:pt>
                <c:pt idx="628">
                  <c:v>3.3</c:v>
                </c:pt>
                <c:pt idx="629">
                  <c:v>3.3</c:v>
                </c:pt>
                <c:pt idx="630">
                  <c:v>3.3</c:v>
                </c:pt>
                <c:pt idx="631">
                  <c:v>3.3</c:v>
                </c:pt>
                <c:pt idx="632">
                  <c:v>3.3</c:v>
                </c:pt>
                <c:pt idx="633">
                  <c:v>3.3</c:v>
                </c:pt>
                <c:pt idx="634">
                  <c:v>3.3</c:v>
                </c:pt>
                <c:pt idx="635">
                  <c:v>3.3</c:v>
                </c:pt>
                <c:pt idx="636">
                  <c:v>3.3</c:v>
                </c:pt>
                <c:pt idx="637">
                  <c:v>3.3</c:v>
                </c:pt>
                <c:pt idx="638">
                  <c:v>3.3</c:v>
                </c:pt>
                <c:pt idx="639">
                  <c:v>3.3</c:v>
                </c:pt>
              </c:numCache>
            </c:numRef>
          </c:yVal>
          <c:smooth val="1"/>
          <c:extLst>
            <c:ext xmlns:c16="http://schemas.microsoft.com/office/drawing/2014/chart" uri="{C3380CC4-5D6E-409C-BE32-E72D297353CC}">
              <c16:uniqueId val="{00000000-8E34-46F6-94E5-D5135F258E4A}"/>
            </c:ext>
          </c:extLst>
        </c:ser>
        <c:dLbls>
          <c:showLegendKey val="0"/>
          <c:showVal val="0"/>
          <c:showCatName val="0"/>
          <c:showSerName val="0"/>
          <c:showPercent val="0"/>
          <c:showBubbleSize val="0"/>
        </c:dLbls>
        <c:axId val="705003167"/>
        <c:axId val="623236655"/>
      </c:scatterChart>
      <c:valAx>
        <c:axId val="7050031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Time (</a:t>
                </a:r>
                <a:r>
                  <a:rPr lang="el-GR"/>
                  <a:t>μ</a:t>
                </a:r>
                <a:r>
                  <a:rPr lang="en-US"/>
                  <a:t>Sec)</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623236655"/>
        <c:crosses val="autoZero"/>
        <c:crossBetween val="midCat"/>
      </c:valAx>
      <c:valAx>
        <c:axId val="62323665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VCC (V)</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705003167"/>
        <c:crosses val="autoZero"/>
        <c:crossBetween val="midCat"/>
        <c:majorUnit val="1"/>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0"/>
          <c:order val="0"/>
          <c:tx>
            <c:v>Iin</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Sheet2!$Y$4:$Y$643</c:f>
              <c:numCache>
                <c:formatCode>0</c:formatCode>
                <c:ptCount val="640"/>
                <c:pt idx="0">
                  <c:v>25</c:v>
                </c:pt>
                <c:pt idx="1">
                  <c:v>50</c:v>
                </c:pt>
                <c:pt idx="2">
                  <c:v>75</c:v>
                </c:pt>
                <c:pt idx="3">
                  <c:v>100</c:v>
                </c:pt>
                <c:pt idx="4">
                  <c:v>125</c:v>
                </c:pt>
                <c:pt idx="5">
                  <c:v>150</c:v>
                </c:pt>
                <c:pt idx="6">
                  <c:v>175</c:v>
                </c:pt>
                <c:pt idx="7">
                  <c:v>200</c:v>
                </c:pt>
                <c:pt idx="8">
                  <c:v>225</c:v>
                </c:pt>
                <c:pt idx="9">
                  <c:v>250</c:v>
                </c:pt>
                <c:pt idx="10">
                  <c:v>275</c:v>
                </c:pt>
                <c:pt idx="11">
                  <c:v>300</c:v>
                </c:pt>
                <c:pt idx="12">
                  <c:v>325</c:v>
                </c:pt>
                <c:pt idx="13">
                  <c:v>350</c:v>
                </c:pt>
                <c:pt idx="14">
                  <c:v>375</c:v>
                </c:pt>
                <c:pt idx="15">
                  <c:v>400</c:v>
                </c:pt>
                <c:pt idx="16">
                  <c:v>425</c:v>
                </c:pt>
                <c:pt idx="17">
                  <c:v>450</c:v>
                </c:pt>
                <c:pt idx="18">
                  <c:v>475</c:v>
                </c:pt>
                <c:pt idx="19">
                  <c:v>500</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pt idx="369">
                  <c:v>525</c:v>
                </c:pt>
                <c:pt idx="370">
                  <c:v>525</c:v>
                </c:pt>
                <c:pt idx="371">
                  <c:v>525</c:v>
                </c:pt>
                <c:pt idx="372">
                  <c:v>525</c:v>
                </c:pt>
                <c:pt idx="373">
                  <c:v>525</c:v>
                </c:pt>
                <c:pt idx="374">
                  <c:v>525</c:v>
                </c:pt>
                <c:pt idx="375">
                  <c:v>525</c:v>
                </c:pt>
                <c:pt idx="376">
                  <c:v>525</c:v>
                </c:pt>
                <c:pt idx="377">
                  <c:v>525</c:v>
                </c:pt>
                <c:pt idx="378">
                  <c:v>525</c:v>
                </c:pt>
                <c:pt idx="379">
                  <c:v>525</c:v>
                </c:pt>
                <c:pt idx="380">
                  <c:v>525</c:v>
                </c:pt>
                <c:pt idx="381">
                  <c:v>525</c:v>
                </c:pt>
                <c:pt idx="382">
                  <c:v>525</c:v>
                </c:pt>
                <c:pt idx="383">
                  <c:v>525</c:v>
                </c:pt>
                <c:pt idx="384">
                  <c:v>525</c:v>
                </c:pt>
                <c:pt idx="385">
                  <c:v>525</c:v>
                </c:pt>
                <c:pt idx="386">
                  <c:v>525</c:v>
                </c:pt>
                <c:pt idx="387">
                  <c:v>525</c:v>
                </c:pt>
                <c:pt idx="388">
                  <c:v>525</c:v>
                </c:pt>
                <c:pt idx="389">
                  <c:v>525</c:v>
                </c:pt>
                <c:pt idx="390">
                  <c:v>525</c:v>
                </c:pt>
                <c:pt idx="391">
                  <c:v>525</c:v>
                </c:pt>
                <c:pt idx="392">
                  <c:v>525</c:v>
                </c:pt>
                <c:pt idx="393">
                  <c:v>525</c:v>
                </c:pt>
                <c:pt idx="394">
                  <c:v>525</c:v>
                </c:pt>
                <c:pt idx="395">
                  <c:v>525</c:v>
                </c:pt>
                <c:pt idx="396">
                  <c:v>525</c:v>
                </c:pt>
                <c:pt idx="397">
                  <c:v>525</c:v>
                </c:pt>
                <c:pt idx="398">
                  <c:v>525</c:v>
                </c:pt>
                <c:pt idx="399">
                  <c:v>525</c:v>
                </c:pt>
                <c:pt idx="400">
                  <c:v>525</c:v>
                </c:pt>
                <c:pt idx="401">
                  <c:v>525</c:v>
                </c:pt>
                <c:pt idx="402">
                  <c:v>525</c:v>
                </c:pt>
                <c:pt idx="403">
                  <c:v>525</c:v>
                </c:pt>
                <c:pt idx="404">
                  <c:v>525</c:v>
                </c:pt>
                <c:pt idx="405">
                  <c:v>525</c:v>
                </c:pt>
                <c:pt idx="406">
                  <c:v>525</c:v>
                </c:pt>
                <c:pt idx="407">
                  <c:v>525</c:v>
                </c:pt>
                <c:pt idx="408">
                  <c:v>525</c:v>
                </c:pt>
                <c:pt idx="409">
                  <c:v>525</c:v>
                </c:pt>
                <c:pt idx="410">
                  <c:v>525</c:v>
                </c:pt>
                <c:pt idx="411">
                  <c:v>525</c:v>
                </c:pt>
                <c:pt idx="412">
                  <c:v>525</c:v>
                </c:pt>
                <c:pt idx="413">
                  <c:v>525</c:v>
                </c:pt>
                <c:pt idx="414">
                  <c:v>525</c:v>
                </c:pt>
                <c:pt idx="415">
                  <c:v>525</c:v>
                </c:pt>
                <c:pt idx="416">
                  <c:v>525</c:v>
                </c:pt>
                <c:pt idx="417">
                  <c:v>525</c:v>
                </c:pt>
                <c:pt idx="418">
                  <c:v>525</c:v>
                </c:pt>
                <c:pt idx="419">
                  <c:v>525</c:v>
                </c:pt>
                <c:pt idx="420">
                  <c:v>525</c:v>
                </c:pt>
                <c:pt idx="421">
                  <c:v>525</c:v>
                </c:pt>
                <c:pt idx="422">
                  <c:v>525</c:v>
                </c:pt>
                <c:pt idx="423">
                  <c:v>525</c:v>
                </c:pt>
                <c:pt idx="424">
                  <c:v>525</c:v>
                </c:pt>
                <c:pt idx="425">
                  <c:v>525</c:v>
                </c:pt>
                <c:pt idx="426">
                  <c:v>525</c:v>
                </c:pt>
                <c:pt idx="427">
                  <c:v>525</c:v>
                </c:pt>
                <c:pt idx="428">
                  <c:v>525</c:v>
                </c:pt>
                <c:pt idx="429">
                  <c:v>525</c:v>
                </c:pt>
                <c:pt idx="430">
                  <c:v>525</c:v>
                </c:pt>
                <c:pt idx="431">
                  <c:v>525</c:v>
                </c:pt>
                <c:pt idx="432">
                  <c:v>525</c:v>
                </c:pt>
                <c:pt idx="433">
                  <c:v>525</c:v>
                </c:pt>
                <c:pt idx="434">
                  <c:v>525</c:v>
                </c:pt>
                <c:pt idx="435">
                  <c:v>525</c:v>
                </c:pt>
                <c:pt idx="436">
                  <c:v>525</c:v>
                </c:pt>
                <c:pt idx="437">
                  <c:v>525</c:v>
                </c:pt>
                <c:pt idx="438">
                  <c:v>525</c:v>
                </c:pt>
                <c:pt idx="439">
                  <c:v>525</c:v>
                </c:pt>
                <c:pt idx="440">
                  <c:v>525</c:v>
                </c:pt>
                <c:pt idx="441">
                  <c:v>525</c:v>
                </c:pt>
                <c:pt idx="442">
                  <c:v>525</c:v>
                </c:pt>
                <c:pt idx="443">
                  <c:v>525</c:v>
                </c:pt>
                <c:pt idx="444">
                  <c:v>525</c:v>
                </c:pt>
                <c:pt idx="445">
                  <c:v>525</c:v>
                </c:pt>
                <c:pt idx="446">
                  <c:v>525</c:v>
                </c:pt>
                <c:pt idx="447">
                  <c:v>525</c:v>
                </c:pt>
                <c:pt idx="448">
                  <c:v>525</c:v>
                </c:pt>
                <c:pt idx="449">
                  <c:v>525</c:v>
                </c:pt>
                <c:pt idx="450">
                  <c:v>525</c:v>
                </c:pt>
                <c:pt idx="451">
                  <c:v>525</c:v>
                </c:pt>
                <c:pt idx="452">
                  <c:v>525</c:v>
                </c:pt>
                <c:pt idx="453">
                  <c:v>525</c:v>
                </c:pt>
                <c:pt idx="454">
                  <c:v>525</c:v>
                </c:pt>
                <c:pt idx="455">
                  <c:v>525</c:v>
                </c:pt>
                <c:pt idx="456">
                  <c:v>525</c:v>
                </c:pt>
                <c:pt idx="457">
                  <c:v>525</c:v>
                </c:pt>
                <c:pt idx="458">
                  <c:v>525</c:v>
                </c:pt>
                <c:pt idx="459">
                  <c:v>525</c:v>
                </c:pt>
                <c:pt idx="460">
                  <c:v>525</c:v>
                </c:pt>
                <c:pt idx="461">
                  <c:v>525</c:v>
                </c:pt>
                <c:pt idx="462">
                  <c:v>525</c:v>
                </c:pt>
                <c:pt idx="463">
                  <c:v>525</c:v>
                </c:pt>
                <c:pt idx="464">
                  <c:v>525</c:v>
                </c:pt>
                <c:pt idx="465">
                  <c:v>525</c:v>
                </c:pt>
                <c:pt idx="466">
                  <c:v>525</c:v>
                </c:pt>
                <c:pt idx="467">
                  <c:v>525</c:v>
                </c:pt>
                <c:pt idx="468">
                  <c:v>525</c:v>
                </c:pt>
                <c:pt idx="469">
                  <c:v>525</c:v>
                </c:pt>
                <c:pt idx="470">
                  <c:v>525</c:v>
                </c:pt>
                <c:pt idx="471">
                  <c:v>525</c:v>
                </c:pt>
                <c:pt idx="472">
                  <c:v>525</c:v>
                </c:pt>
                <c:pt idx="473">
                  <c:v>525</c:v>
                </c:pt>
                <c:pt idx="474">
                  <c:v>525</c:v>
                </c:pt>
                <c:pt idx="475">
                  <c:v>525</c:v>
                </c:pt>
                <c:pt idx="476">
                  <c:v>525</c:v>
                </c:pt>
                <c:pt idx="477">
                  <c:v>525</c:v>
                </c:pt>
                <c:pt idx="478">
                  <c:v>525</c:v>
                </c:pt>
                <c:pt idx="479">
                  <c:v>525</c:v>
                </c:pt>
                <c:pt idx="480">
                  <c:v>525</c:v>
                </c:pt>
                <c:pt idx="481">
                  <c:v>525</c:v>
                </c:pt>
                <c:pt idx="482">
                  <c:v>525</c:v>
                </c:pt>
                <c:pt idx="483">
                  <c:v>525</c:v>
                </c:pt>
                <c:pt idx="484">
                  <c:v>525</c:v>
                </c:pt>
                <c:pt idx="485">
                  <c:v>525</c:v>
                </c:pt>
                <c:pt idx="486">
                  <c:v>525</c:v>
                </c:pt>
                <c:pt idx="487">
                  <c:v>525</c:v>
                </c:pt>
                <c:pt idx="488">
                  <c:v>525</c:v>
                </c:pt>
                <c:pt idx="489">
                  <c:v>525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525</c:v>
                </c:pt>
                <c:pt idx="525">
                  <c:v>525</c:v>
                </c:pt>
                <c:pt idx="526">
                  <c:v>525</c:v>
                </c:pt>
                <c:pt idx="527">
                  <c:v>525</c:v>
                </c:pt>
                <c:pt idx="528">
                  <c:v>525</c:v>
                </c:pt>
                <c:pt idx="529">
                  <c:v>525</c:v>
                </c:pt>
                <c:pt idx="530">
                  <c:v>525</c:v>
                </c:pt>
                <c:pt idx="531">
                  <c:v>525</c:v>
                </c:pt>
                <c:pt idx="532">
                  <c:v>525</c:v>
                </c:pt>
                <c:pt idx="533">
                  <c:v>525</c:v>
                </c:pt>
                <c:pt idx="534">
                  <c:v>525</c:v>
                </c:pt>
                <c:pt idx="535">
                  <c:v>525</c:v>
                </c:pt>
                <c:pt idx="536">
                  <c:v>525</c:v>
                </c:pt>
                <c:pt idx="537">
                  <c:v>525</c:v>
                </c:pt>
                <c:pt idx="538">
                  <c:v>525</c:v>
                </c:pt>
                <c:pt idx="539">
                  <c:v>525</c:v>
                </c:pt>
                <c:pt idx="540">
                  <c:v>525</c:v>
                </c:pt>
                <c:pt idx="541">
                  <c:v>525</c:v>
                </c:pt>
                <c:pt idx="542">
                  <c:v>525</c:v>
                </c:pt>
                <c:pt idx="543">
                  <c:v>525</c:v>
                </c:pt>
                <c:pt idx="544">
                  <c:v>525</c:v>
                </c:pt>
                <c:pt idx="545">
                  <c:v>525</c:v>
                </c:pt>
                <c:pt idx="546">
                  <c:v>525</c:v>
                </c:pt>
                <c:pt idx="547">
                  <c:v>525</c:v>
                </c:pt>
                <c:pt idx="548">
                  <c:v>525</c:v>
                </c:pt>
                <c:pt idx="549">
                  <c:v>525</c:v>
                </c:pt>
                <c:pt idx="550">
                  <c:v>525</c:v>
                </c:pt>
                <c:pt idx="551">
                  <c:v>525</c:v>
                </c:pt>
                <c:pt idx="552">
                  <c:v>525</c:v>
                </c:pt>
                <c:pt idx="553">
                  <c:v>525</c:v>
                </c:pt>
                <c:pt idx="554">
                  <c:v>525</c:v>
                </c:pt>
                <c:pt idx="555">
                  <c:v>525</c:v>
                </c:pt>
                <c:pt idx="556">
                  <c:v>525</c:v>
                </c:pt>
                <c:pt idx="557">
                  <c:v>525</c:v>
                </c:pt>
                <c:pt idx="558">
                  <c:v>525</c:v>
                </c:pt>
                <c:pt idx="559">
                  <c:v>525</c:v>
                </c:pt>
                <c:pt idx="560">
                  <c:v>525</c:v>
                </c:pt>
                <c:pt idx="561">
                  <c:v>525</c:v>
                </c:pt>
                <c:pt idx="562">
                  <c:v>525</c:v>
                </c:pt>
                <c:pt idx="563">
                  <c:v>525</c:v>
                </c:pt>
                <c:pt idx="564">
                  <c:v>525</c:v>
                </c:pt>
                <c:pt idx="565">
                  <c:v>525</c:v>
                </c:pt>
                <c:pt idx="566">
                  <c:v>525</c:v>
                </c:pt>
                <c:pt idx="567">
                  <c:v>525</c:v>
                </c:pt>
                <c:pt idx="568">
                  <c:v>525</c:v>
                </c:pt>
                <c:pt idx="569">
                  <c:v>525</c:v>
                </c:pt>
                <c:pt idx="570">
                  <c:v>525</c:v>
                </c:pt>
                <c:pt idx="571">
                  <c:v>525</c:v>
                </c:pt>
                <c:pt idx="572">
                  <c:v>525</c:v>
                </c:pt>
                <c:pt idx="573">
                  <c:v>525</c:v>
                </c:pt>
                <c:pt idx="574">
                  <c:v>525</c:v>
                </c:pt>
                <c:pt idx="575">
                  <c:v>525</c:v>
                </c:pt>
                <c:pt idx="576">
                  <c:v>525</c:v>
                </c:pt>
                <c:pt idx="577">
                  <c:v>525</c:v>
                </c:pt>
                <c:pt idx="578">
                  <c:v>525</c:v>
                </c:pt>
                <c:pt idx="579">
                  <c:v>525</c:v>
                </c:pt>
                <c:pt idx="580">
                  <c:v>525</c:v>
                </c:pt>
                <c:pt idx="581">
                  <c:v>525</c:v>
                </c:pt>
                <c:pt idx="582">
                  <c:v>525</c:v>
                </c:pt>
                <c:pt idx="583">
                  <c:v>525</c:v>
                </c:pt>
                <c:pt idx="584">
                  <c:v>525</c:v>
                </c:pt>
                <c:pt idx="585">
                  <c:v>525</c:v>
                </c:pt>
                <c:pt idx="586">
                  <c:v>525</c:v>
                </c:pt>
                <c:pt idx="587">
                  <c:v>525</c:v>
                </c:pt>
                <c:pt idx="588">
                  <c:v>525</c:v>
                </c:pt>
                <c:pt idx="589">
                  <c:v>525</c:v>
                </c:pt>
                <c:pt idx="590">
                  <c:v>525</c:v>
                </c:pt>
                <c:pt idx="591">
                  <c:v>525</c:v>
                </c:pt>
                <c:pt idx="592">
                  <c:v>525</c:v>
                </c:pt>
                <c:pt idx="593">
                  <c:v>525</c:v>
                </c:pt>
                <c:pt idx="594">
                  <c:v>525</c:v>
                </c:pt>
                <c:pt idx="595">
                  <c:v>525</c:v>
                </c:pt>
                <c:pt idx="596">
                  <c:v>525</c:v>
                </c:pt>
                <c:pt idx="597">
                  <c:v>525</c:v>
                </c:pt>
                <c:pt idx="598">
                  <c:v>525</c:v>
                </c:pt>
                <c:pt idx="599">
                  <c:v>525</c:v>
                </c:pt>
                <c:pt idx="600">
                  <c:v>525</c:v>
                </c:pt>
                <c:pt idx="601">
                  <c:v>525</c:v>
                </c:pt>
                <c:pt idx="602">
                  <c:v>525</c:v>
                </c:pt>
                <c:pt idx="603">
                  <c:v>525</c:v>
                </c:pt>
                <c:pt idx="604">
                  <c:v>525</c:v>
                </c:pt>
                <c:pt idx="605">
                  <c:v>525</c:v>
                </c:pt>
                <c:pt idx="606">
                  <c:v>525</c:v>
                </c:pt>
                <c:pt idx="607">
                  <c:v>525</c:v>
                </c:pt>
                <c:pt idx="608">
                  <c:v>525</c:v>
                </c:pt>
                <c:pt idx="609">
                  <c:v>525</c:v>
                </c:pt>
                <c:pt idx="610">
                  <c:v>525</c:v>
                </c:pt>
                <c:pt idx="611">
                  <c:v>525</c:v>
                </c:pt>
                <c:pt idx="612">
                  <c:v>525</c:v>
                </c:pt>
                <c:pt idx="613">
                  <c:v>525</c:v>
                </c:pt>
                <c:pt idx="614">
                  <c:v>525</c:v>
                </c:pt>
                <c:pt idx="615">
                  <c:v>525</c:v>
                </c:pt>
                <c:pt idx="616">
                  <c:v>525</c:v>
                </c:pt>
                <c:pt idx="617">
                  <c:v>525</c:v>
                </c:pt>
                <c:pt idx="618">
                  <c:v>525</c:v>
                </c:pt>
                <c:pt idx="619">
                  <c:v>525</c:v>
                </c:pt>
                <c:pt idx="620">
                  <c:v>525</c:v>
                </c:pt>
                <c:pt idx="621">
                  <c:v>525</c:v>
                </c:pt>
                <c:pt idx="622">
                  <c:v>525</c:v>
                </c:pt>
                <c:pt idx="623">
                  <c:v>525</c:v>
                </c:pt>
                <c:pt idx="624">
                  <c:v>525</c:v>
                </c:pt>
                <c:pt idx="625">
                  <c:v>525</c:v>
                </c:pt>
                <c:pt idx="626">
                  <c:v>525</c:v>
                </c:pt>
                <c:pt idx="627">
                  <c:v>525</c:v>
                </c:pt>
                <c:pt idx="628">
                  <c:v>525</c:v>
                </c:pt>
                <c:pt idx="629">
                  <c:v>525</c:v>
                </c:pt>
                <c:pt idx="630">
                  <c:v>525</c:v>
                </c:pt>
                <c:pt idx="631">
                  <c:v>525</c:v>
                </c:pt>
                <c:pt idx="632">
                  <c:v>525</c:v>
                </c:pt>
                <c:pt idx="633">
                  <c:v>525</c:v>
                </c:pt>
                <c:pt idx="634">
                  <c:v>525</c:v>
                </c:pt>
                <c:pt idx="635">
                  <c:v>525</c:v>
                </c:pt>
                <c:pt idx="636">
                  <c:v>525</c:v>
                </c:pt>
                <c:pt idx="637">
                  <c:v>525</c:v>
                </c:pt>
                <c:pt idx="638">
                  <c:v>525</c:v>
                </c:pt>
                <c:pt idx="639">
                  <c:v>525</c:v>
                </c:pt>
              </c:numCache>
            </c:numRef>
          </c:xVal>
          <c:yVal>
            <c:numRef>
              <c:f>Sheet2!$AA$4:$AA$643</c:f>
              <c:numCache>
                <c:formatCode>0.00</c:formatCode>
                <c:ptCount val="640"/>
                <c:pt idx="0">
                  <c:v>52.8</c:v>
                </c:pt>
                <c:pt idx="1">
                  <c:v>52.443539999999999</c:v>
                </c:pt>
                <c:pt idx="2">
                  <c:v>52.140120032795451</c:v>
                </c:pt>
                <c:pt idx="3">
                  <c:v>51.881847922324702</c:v>
                </c:pt>
                <c:pt idx="4">
                  <c:v>99.350011195036302</c:v>
                </c:pt>
                <c:pt idx="5">
                  <c:v>98.371013939382735</c:v>
                </c:pt>
                <c:pt idx="6">
                  <c:v>97.543789070777507</c:v>
                </c:pt>
                <c:pt idx="7">
                  <c:v>96.844807557512581</c:v>
                </c:pt>
                <c:pt idx="8">
                  <c:v>192.50837607246618</c:v>
                </c:pt>
                <c:pt idx="9">
                  <c:v>189.01093514326308</c:v>
                </c:pt>
                <c:pt idx="10">
                  <c:v>186.10110403381302</c:v>
                </c:pt>
                <c:pt idx="11">
                  <c:v>183.68015761701318</c:v>
                </c:pt>
                <c:pt idx="12">
                  <c:v>272.49893656348559</c:v>
                </c:pt>
                <c:pt idx="13">
                  <c:v>266.44740810413776</c:v>
                </c:pt>
                <c:pt idx="14">
                  <c:v>261.49117191224747</c:v>
                </c:pt>
                <c:pt idx="15">
                  <c:v>257.43198631065638</c:v>
                </c:pt>
                <c:pt idx="16">
                  <c:v>338.80998698586501</c:v>
                </c:pt>
                <c:pt idx="17">
                  <c:v>330.7808574298918</c:v>
                </c:pt>
                <c:pt idx="18">
                  <c:v>324.30919652756029</c:v>
                </c:pt>
                <c:pt idx="19">
                  <c:v>319.09289075707875</c:v>
                </c:pt>
                <c:pt idx="20">
                  <c:v>393.61053719208343</c:v>
                </c:pt>
                <c:pt idx="21">
                  <c:v>393.61053719208343</c:v>
                </c:pt>
                <c:pt idx="22">
                  <c:v>393.61053719208343</c:v>
                </c:pt>
                <c:pt idx="23">
                  <c:v>393.61053719208343</c:v>
                </c:pt>
                <c:pt idx="24">
                  <c:v>393.61053719208343</c:v>
                </c:pt>
                <c:pt idx="25">
                  <c:v>393.61053719208343</c:v>
                </c:pt>
                <c:pt idx="26">
                  <c:v>393.61053719208343</c:v>
                </c:pt>
                <c:pt idx="27">
                  <c:v>393.61053719208343</c:v>
                </c:pt>
                <c:pt idx="28">
                  <c:v>393.61053719208343</c:v>
                </c:pt>
                <c:pt idx="29">
                  <c:v>393.61053719208343</c:v>
                </c:pt>
                <c:pt idx="30">
                  <c:v>393.61053719208343</c:v>
                </c:pt>
                <c:pt idx="31">
                  <c:v>393.61053719208343</c:v>
                </c:pt>
                <c:pt idx="32">
                  <c:v>393.61053719208343</c:v>
                </c:pt>
                <c:pt idx="33">
                  <c:v>393.61053719208343</c:v>
                </c:pt>
                <c:pt idx="34">
                  <c:v>393.61053719208343</c:v>
                </c:pt>
                <c:pt idx="35">
                  <c:v>393.61053719208343</c:v>
                </c:pt>
                <c:pt idx="36">
                  <c:v>393.61053719208343</c:v>
                </c:pt>
                <c:pt idx="37">
                  <c:v>393.61053719208343</c:v>
                </c:pt>
                <c:pt idx="38">
                  <c:v>393.61053719208343</c:v>
                </c:pt>
                <c:pt idx="39">
                  <c:v>393.61053719208343</c:v>
                </c:pt>
                <c:pt idx="40">
                  <c:v>393.61053719208343</c:v>
                </c:pt>
                <c:pt idx="41">
                  <c:v>393.61053719208343</c:v>
                </c:pt>
                <c:pt idx="42">
                  <c:v>393.61053719208343</c:v>
                </c:pt>
                <c:pt idx="43">
                  <c:v>393.61053719208343</c:v>
                </c:pt>
                <c:pt idx="44">
                  <c:v>393.61053719208343</c:v>
                </c:pt>
                <c:pt idx="45">
                  <c:v>393.61053719208343</c:v>
                </c:pt>
                <c:pt idx="46">
                  <c:v>393.61053719208343</c:v>
                </c:pt>
                <c:pt idx="47">
                  <c:v>393.61053719208343</c:v>
                </c:pt>
                <c:pt idx="48">
                  <c:v>393.61053719208343</c:v>
                </c:pt>
                <c:pt idx="49">
                  <c:v>393.61053719208343</c:v>
                </c:pt>
                <c:pt idx="50">
                  <c:v>393.61053719208343</c:v>
                </c:pt>
                <c:pt idx="51">
                  <c:v>393.61053719208343</c:v>
                </c:pt>
                <c:pt idx="52">
                  <c:v>393.61053719208343</c:v>
                </c:pt>
                <c:pt idx="53">
                  <c:v>393.61053719208343</c:v>
                </c:pt>
                <c:pt idx="54">
                  <c:v>393.61053719208343</c:v>
                </c:pt>
                <c:pt idx="55">
                  <c:v>393.61053719208343</c:v>
                </c:pt>
                <c:pt idx="56">
                  <c:v>393.61053719208343</c:v>
                </c:pt>
                <c:pt idx="57">
                  <c:v>393.61053719208343</c:v>
                </c:pt>
                <c:pt idx="58">
                  <c:v>393.61053719208343</c:v>
                </c:pt>
                <c:pt idx="59">
                  <c:v>393.61053719208343</c:v>
                </c:pt>
                <c:pt idx="60">
                  <c:v>393.61053719208343</c:v>
                </c:pt>
                <c:pt idx="61">
                  <c:v>393.61053719208343</c:v>
                </c:pt>
                <c:pt idx="62">
                  <c:v>393.61053719208343</c:v>
                </c:pt>
                <c:pt idx="63">
                  <c:v>393.61053719208343</c:v>
                </c:pt>
                <c:pt idx="64">
                  <c:v>393.61053719208343</c:v>
                </c:pt>
                <c:pt idx="65">
                  <c:v>393.61053719208343</c:v>
                </c:pt>
                <c:pt idx="66">
                  <c:v>393.61053719208343</c:v>
                </c:pt>
                <c:pt idx="67">
                  <c:v>393.61053719208343</c:v>
                </c:pt>
                <c:pt idx="68">
                  <c:v>393.61053719208343</c:v>
                </c:pt>
                <c:pt idx="69">
                  <c:v>393.61053719208343</c:v>
                </c:pt>
                <c:pt idx="70">
                  <c:v>393.61053719208343</c:v>
                </c:pt>
                <c:pt idx="71">
                  <c:v>393.61053719208343</c:v>
                </c:pt>
                <c:pt idx="72">
                  <c:v>393.61053719208343</c:v>
                </c:pt>
                <c:pt idx="73">
                  <c:v>393.61053719208343</c:v>
                </c:pt>
                <c:pt idx="74">
                  <c:v>393.61053719208343</c:v>
                </c:pt>
                <c:pt idx="75">
                  <c:v>393.61053719208343</c:v>
                </c:pt>
                <c:pt idx="76">
                  <c:v>393.61053719208343</c:v>
                </c:pt>
                <c:pt idx="77">
                  <c:v>393.61053719208343</c:v>
                </c:pt>
                <c:pt idx="78">
                  <c:v>393.61053719208343</c:v>
                </c:pt>
                <c:pt idx="79">
                  <c:v>393.61053719208343</c:v>
                </c:pt>
                <c:pt idx="80">
                  <c:v>393.61053719208343</c:v>
                </c:pt>
                <c:pt idx="81">
                  <c:v>393.61053719208343</c:v>
                </c:pt>
                <c:pt idx="82">
                  <c:v>393.61053719208343</c:v>
                </c:pt>
                <c:pt idx="83">
                  <c:v>393.61053719208343</c:v>
                </c:pt>
                <c:pt idx="84">
                  <c:v>393.61053719208343</c:v>
                </c:pt>
                <c:pt idx="85">
                  <c:v>393.61053719208343</c:v>
                </c:pt>
                <c:pt idx="86">
                  <c:v>393.61053719208343</c:v>
                </c:pt>
                <c:pt idx="87">
                  <c:v>393.61053719208343</c:v>
                </c:pt>
                <c:pt idx="88">
                  <c:v>393.61053719208343</c:v>
                </c:pt>
                <c:pt idx="89">
                  <c:v>393.61053719208343</c:v>
                </c:pt>
                <c:pt idx="90">
                  <c:v>393.61053719208343</c:v>
                </c:pt>
                <c:pt idx="91">
                  <c:v>393.61053719208343</c:v>
                </c:pt>
                <c:pt idx="92">
                  <c:v>393.61053719208343</c:v>
                </c:pt>
                <c:pt idx="93">
                  <c:v>393.61053719208343</c:v>
                </c:pt>
                <c:pt idx="94">
                  <c:v>393.61053719208343</c:v>
                </c:pt>
                <c:pt idx="95">
                  <c:v>393.61053719208343</c:v>
                </c:pt>
                <c:pt idx="96">
                  <c:v>393.61053719208343</c:v>
                </c:pt>
                <c:pt idx="97">
                  <c:v>393.61053719208343</c:v>
                </c:pt>
                <c:pt idx="98">
                  <c:v>393.61053719208343</c:v>
                </c:pt>
                <c:pt idx="99">
                  <c:v>393.61053719208343</c:v>
                </c:pt>
                <c:pt idx="100">
                  <c:v>393.61053719208343</c:v>
                </c:pt>
                <c:pt idx="101">
                  <c:v>393.61053719208343</c:v>
                </c:pt>
                <c:pt idx="102">
                  <c:v>393.61053719208343</c:v>
                </c:pt>
                <c:pt idx="103">
                  <c:v>393.61053719208343</c:v>
                </c:pt>
                <c:pt idx="104">
                  <c:v>393.61053719208343</c:v>
                </c:pt>
                <c:pt idx="105">
                  <c:v>393.61053719208343</c:v>
                </c:pt>
                <c:pt idx="106">
                  <c:v>393.61053719208343</c:v>
                </c:pt>
                <c:pt idx="107">
                  <c:v>393.61053719208343</c:v>
                </c:pt>
                <c:pt idx="108">
                  <c:v>393.61053719208343</c:v>
                </c:pt>
                <c:pt idx="109">
                  <c:v>393.61053719208343</c:v>
                </c:pt>
                <c:pt idx="110">
                  <c:v>393.61053719208343</c:v>
                </c:pt>
                <c:pt idx="111">
                  <c:v>393.61053719208343</c:v>
                </c:pt>
                <c:pt idx="112">
                  <c:v>393.61053719208343</c:v>
                </c:pt>
                <c:pt idx="113">
                  <c:v>393.61053719208343</c:v>
                </c:pt>
                <c:pt idx="114">
                  <c:v>393.61053719208343</c:v>
                </c:pt>
                <c:pt idx="115">
                  <c:v>393.61053719208343</c:v>
                </c:pt>
                <c:pt idx="116">
                  <c:v>393.61053719208343</c:v>
                </c:pt>
                <c:pt idx="117">
                  <c:v>393.61053719208343</c:v>
                </c:pt>
                <c:pt idx="118">
                  <c:v>393.61053719208343</c:v>
                </c:pt>
                <c:pt idx="119">
                  <c:v>393.61053719208343</c:v>
                </c:pt>
                <c:pt idx="120">
                  <c:v>393.61053719208343</c:v>
                </c:pt>
                <c:pt idx="121">
                  <c:v>393.61053719208343</c:v>
                </c:pt>
                <c:pt idx="122">
                  <c:v>393.61053719208343</c:v>
                </c:pt>
                <c:pt idx="123">
                  <c:v>393.61053719208343</c:v>
                </c:pt>
                <c:pt idx="124">
                  <c:v>393.61053719208343</c:v>
                </c:pt>
                <c:pt idx="125">
                  <c:v>393.61053719208343</c:v>
                </c:pt>
                <c:pt idx="126">
                  <c:v>393.61053719208343</c:v>
                </c:pt>
                <c:pt idx="127">
                  <c:v>393.61053719208343</c:v>
                </c:pt>
                <c:pt idx="128">
                  <c:v>393.61053719208343</c:v>
                </c:pt>
                <c:pt idx="129">
                  <c:v>393.61053719208343</c:v>
                </c:pt>
                <c:pt idx="130">
                  <c:v>393.61053719208343</c:v>
                </c:pt>
                <c:pt idx="131">
                  <c:v>393.61053719208343</c:v>
                </c:pt>
                <c:pt idx="132">
                  <c:v>393.61053719208343</c:v>
                </c:pt>
                <c:pt idx="133">
                  <c:v>393.61053719208343</c:v>
                </c:pt>
                <c:pt idx="134">
                  <c:v>393.61053719208343</c:v>
                </c:pt>
                <c:pt idx="135">
                  <c:v>393.61053719208343</c:v>
                </c:pt>
                <c:pt idx="136">
                  <c:v>393.61053719208343</c:v>
                </c:pt>
                <c:pt idx="137">
                  <c:v>393.61053719208343</c:v>
                </c:pt>
                <c:pt idx="138">
                  <c:v>393.61053719208343</c:v>
                </c:pt>
                <c:pt idx="139">
                  <c:v>393.61053719208343</c:v>
                </c:pt>
                <c:pt idx="140">
                  <c:v>393.61053719208343</c:v>
                </c:pt>
                <c:pt idx="141">
                  <c:v>393.61053719208343</c:v>
                </c:pt>
                <c:pt idx="142">
                  <c:v>393.61053719208343</c:v>
                </c:pt>
                <c:pt idx="143">
                  <c:v>393.61053719208343</c:v>
                </c:pt>
                <c:pt idx="144">
                  <c:v>393.61053719208343</c:v>
                </c:pt>
                <c:pt idx="145">
                  <c:v>393.61053719208343</c:v>
                </c:pt>
                <c:pt idx="146">
                  <c:v>393.61053719208343</c:v>
                </c:pt>
                <c:pt idx="147">
                  <c:v>393.61053719208343</c:v>
                </c:pt>
                <c:pt idx="148">
                  <c:v>393.61053719208343</c:v>
                </c:pt>
                <c:pt idx="149">
                  <c:v>393.61053719208343</c:v>
                </c:pt>
                <c:pt idx="150">
                  <c:v>393.61053719208343</c:v>
                </c:pt>
                <c:pt idx="151">
                  <c:v>393.61053719208343</c:v>
                </c:pt>
                <c:pt idx="152">
                  <c:v>393.61053719208343</c:v>
                </c:pt>
                <c:pt idx="153">
                  <c:v>393.61053719208343</c:v>
                </c:pt>
                <c:pt idx="154">
                  <c:v>393.61053719208343</c:v>
                </c:pt>
                <c:pt idx="155">
                  <c:v>393.61053719208343</c:v>
                </c:pt>
                <c:pt idx="156">
                  <c:v>393.61053719208343</c:v>
                </c:pt>
                <c:pt idx="157">
                  <c:v>393.61053719208343</c:v>
                </c:pt>
                <c:pt idx="158">
                  <c:v>393.61053719208343</c:v>
                </c:pt>
                <c:pt idx="159">
                  <c:v>393.61053719208343</c:v>
                </c:pt>
                <c:pt idx="160">
                  <c:v>393.61053719208343</c:v>
                </c:pt>
                <c:pt idx="161">
                  <c:v>393.61053719208343</c:v>
                </c:pt>
                <c:pt idx="162">
                  <c:v>393.61053719208343</c:v>
                </c:pt>
                <c:pt idx="163">
                  <c:v>393.61053719208343</c:v>
                </c:pt>
                <c:pt idx="164">
                  <c:v>393.61053719208343</c:v>
                </c:pt>
                <c:pt idx="165">
                  <c:v>393.61053719208343</c:v>
                </c:pt>
                <c:pt idx="166">
                  <c:v>393.61053719208343</c:v>
                </c:pt>
                <c:pt idx="167">
                  <c:v>393.61053719208343</c:v>
                </c:pt>
                <c:pt idx="168">
                  <c:v>393.61053719208343</c:v>
                </c:pt>
                <c:pt idx="169">
                  <c:v>393.61053719208343</c:v>
                </c:pt>
                <c:pt idx="170">
                  <c:v>393.61053719208343</c:v>
                </c:pt>
                <c:pt idx="171">
                  <c:v>393.61053719208343</c:v>
                </c:pt>
                <c:pt idx="172">
                  <c:v>393.61053719208343</c:v>
                </c:pt>
                <c:pt idx="173">
                  <c:v>393.61053719208343</c:v>
                </c:pt>
                <c:pt idx="174">
                  <c:v>393.61053719208343</c:v>
                </c:pt>
                <c:pt idx="175">
                  <c:v>393.61053719208343</c:v>
                </c:pt>
                <c:pt idx="176">
                  <c:v>393.61053719208343</c:v>
                </c:pt>
                <c:pt idx="177">
                  <c:v>393.61053719208343</c:v>
                </c:pt>
                <c:pt idx="178">
                  <c:v>393.61053719208343</c:v>
                </c:pt>
                <c:pt idx="179">
                  <c:v>393.61053719208343</c:v>
                </c:pt>
                <c:pt idx="180">
                  <c:v>393.61053719208343</c:v>
                </c:pt>
                <c:pt idx="181">
                  <c:v>393.61053719208343</c:v>
                </c:pt>
                <c:pt idx="182">
                  <c:v>393.61053719208343</c:v>
                </c:pt>
                <c:pt idx="183">
                  <c:v>393.61053719208343</c:v>
                </c:pt>
                <c:pt idx="184">
                  <c:v>393.61053719208343</c:v>
                </c:pt>
                <c:pt idx="185">
                  <c:v>393.61053719208343</c:v>
                </c:pt>
                <c:pt idx="186">
                  <c:v>393.61053719208343</c:v>
                </c:pt>
                <c:pt idx="187">
                  <c:v>393.61053719208343</c:v>
                </c:pt>
                <c:pt idx="188">
                  <c:v>393.61053719208343</c:v>
                </c:pt>
                <c:pt idx="189">
                  <c:v>393.61053719208343</c:v>
                </c:pt>
                <c:pt idx="190">
                  <c:v>393.61053719208343</c:v>
                </c:pt>
                <c:pt idx="191">
                  <c:v>393.61053719208343</c:v>
                </c:pt>
                <c:pt idx="192">
                  <c:v>393.61053719208343</c:v>
                </c:pt>
                <c:pt idx="193">
                  <c:v>393.61053719208343</c:v>
                </c:pt>
                <c:pt idx="194">
                  <c:v>393.61053719208343</c:v>
                </c:pt>
                <c:pt idx="195">
                  <c:v>393.61053719208343</c:v>
                </c:pt>
                <c:pt idx="196">
                  <c:v>393.61053719208343</c:v>
                </c:pt>
                <c:pt idx="197">
                  <c:v>393.61053719208343</c:v>
                </c:pt>
                <c:pt idx="198">
                  <c:v>393.61053719208343</c:v>
                </c:pt>
                <c:pt idx="199">
                  <c:v>393.61053719208343</c:v>
                </c:pt>
                <c:pt idx="200">
                  <c:v>393.61053719208343</c:v>
                </c:pt>
                <c:pt idx="201">
                  <c:v>393.61053719208343</c:v>
                </c:pt>
                <c:pt idx="202">
                  <c:v>393.61053719208343</c:v>
                </c:pt>
                <c:pt idx="203">
                  <c:v>393.61053719208343</c:v>
                </c:pt>
                <c:pt idx="204">
                  <c:v>393.61053719208343</c:v>
                </c:pt>
                <c:pt idx="205">
                  <c:v>393.61053719208343</c:v>
                </c:pt>
                <c:pt idx="206">
                  <c:v>393.61053719208343</c:v>
                </c:pt>
                <c:pt idx="207">
                  <c:v>393.61053719208343</c:v>
                </c:pt>
                <c:pt idx="208">
                  <c:v>393.61053719208343</c:v>
                </c:pt>
                <c:pt idx="209">
                  <c:v>393.61053719208343</c:v>
                </c:pt>
                <c:pt idx="210">
                  <c:v>393.61053719208343</c:v>
                </c:pt>
                <c:pt idx="211">
                  <c:v>393.61053719208343</c:v>
                </c:pt>
                <c:pt idx="212">
                  <c:v>393.61053719208343</c:v>
                </c:pt>
                <c:pt idx="213">
                  <c:v>393.61053719208343</c:v>
                </c:pt>
                <c:pt idx="214">
                  <c:v>393.61053719208343</c:v>
                </c:pt>
                <c:pt idx="215">
                  <c:v>393.61053719208343</c:v>
                </c:pt>
                <c:pt idx="216">
                  <c:v>393.61053719208343</c:v>
                </c:pt>
                <c:pt idx="217">
                  <c:v>393.61053719208343</c:v>
                </c:pt>
                <c:pt idx="218">
                  <c:v>393.61053719208343</c:v>
                </c:pt>
                <c:pt idx="219">
                  <c:v>393.61053719208343</c:v>
                </c:pt>
                <c:pt idx="220">
                  <c:v>393.61053719208343</c:v>
                </c:pt>
                <c:pt idx="221">
                  <c:v>393.61053719208343</c:v>
                </c:pt>
                <c:pt idx="222">
                  <c:v>393.61053719208343</c:v>
                </c:pt>
                <c:pt idx="223">
                  <c:v>393.61053719208343</c:v>
                </c:pt>
                <c:pt idx="224">
                  <c:v>393.61053719208343</c:v>
                </c:pt>
                <c:pt idx="225">
                  <c:v>393.61053719208343</c:v>
                </c:pt>
                <c:pt idx="226">
                  <c:v>393.61053719208343</c:v>
                </c:pt>
                <c:pt idx="227">
                  <c:v>393.61053719208343</c:v>
                </c:pt>
                <c:pt idx="228">
                  <c:v>393.61053719208343</c:v>
                </c:pt>
                <c:pt idx="229">
                  <c:v>393.61053719208343</c:v>
                </c:pt>
                <c:pt idx="230">
                  <c:v>393.61053719208343</c:v>
                </c:pt>
                <c:pt idx="231">
                  <c:v>393.61053719208343</c:v>
                </c:pt>
                <c:pt idx="232">
                  <c:v>393.61053719208343</c:v>
                </c:pt>
                <c:pt idx="233">
                  <c:v>393.61053719208343</c:v>
                </c:pt>
                <c:pt idx="234">
                  <c:v>393.61053719208343</c:v>
                </c:pt>
                <c:pt idx="235">
                  <c:v>393.61053719208343</c:v>
                </c:pt>
                <c:pt idx="236">
                  <c:v>393.61053719208343</c:v>
                </c:pt>
                <c:pt idx="237">
                  <c:v>393.61053719208343</c:v>
                </c:pt>
                <c:pt idx="238">
                  <c:v>393.61053719208343</c:v>
                </c:pt>
                <c:pt idx="239">
                  <c:v>393.61053719208343</c:v>
                </c:pt>
                <c:pt idx="240">
                  <c:v>393.61053719208343</c:v>
                </c:pt>
                <c:pt idx="241">
                  <c:v>393.61053719208343</c:v>
                </c:pt>
                <c:pt idx="242">
                  <c:v>393.61053719208343</c:v>
                </c:pt>
                <c:pt idx="243">
                  <c:v>393.61053719208343</c:v>
                </c:pt>
                <c:pt idx="244">
                  <c:v>393.61053719208343</c:v>
                </c:pt>
                <c:pt idx="245">
                  <c:v>393.61053719208343</c:v>
                </c:pt>
                <c:pt idx="246">
                  <c:v>393.61053719208343</c:v>
                </c:pt>
                <c:pt idx="247">
                  <c:v>393.61053719208343</c:v>
                </c:pt>
                <c:pt idx="248">
                  <c:v>393.61053719208343</c:v>
                </c:pt>
                <c:pt idx="249">
                  <c:v>393.61053719208343</c:v>
                </c:pt>
                <c:pt idx="250">
                  <c:v>393.61053719208343</c:v>
                </c:pt>
                <c:pt idx="251">
                  <c:v>393.61053719208343</c:v>
                </c:pt>
                <c:pt idx="252">
                  <c:v>393.61053719208343</c:v>
                </c:pt>
                <c:pt idx="253">
                  <c:v>393.61053719208343</c:v>
                </c:pt>
                <c:pt idx="254">
                  <c:v>393.61053719208343</c:v>
                </c:pt>
                <c:pt idx="255">
                  <c:v>393.61053719208343</c:v>
                </c:pt>
                <c:pt idx="256">
                  <c:v>393.61053719208343</c:v>
                </c:pt>
                <c:pt idx="257">
                  <c:v>393.61053719208343</c:v>
                </c:pt>
                <c:pt idx="258">
                  <c:v>393.61053719208343</c:v>
                </c:pt>
                <c:pt idx="259">
                  <c:v>393.61053719208343</c:v>
                </c:pt>
                <c:pt idx="260">
                  <c:v>393.61053719208343</c:v>
                </c:pt>
                <c:pt idx="261">
                  <c:v>393.61053719208343</c:v>
                </c:pt>
                <c:pt idx="262">
                  <c:v>393.61053719208343</c:v>
                </c:pt>
                <c:pt idx="263">
                  <c:v>393.61053719208343</c:v>
                </c:pt>
                <c:pt idx="264">
                  <c:v>393.61053719208343</c:v>
                </c:pt>
                <c:pt idx="265">
                  <c:v>393.61053719208343</c:v>
                </c:pt>
                <c:pt idx="266">
                  <c:v>393.61053719208343</c:v>
                </c:pt>
                <c:pt idx="267">
                  <c:v>393.61053719208343</c:v>
                </c:pt>
                <c:pt idx="268">
                  <c:v>393.61053719208343</c:v>
                </c:pt>
                <c:pt idx="269">
                  <c:v>393.61053719208343</c:v>
                </c:pt>
                <c:pt idx="270">
                  <c:v>393.61053719208343</c:v>
                </c:pt>
                <c:pt idx="271">
                  <c:v>393.61053719208343</c:v>
                </c:pt>
                <c:pt idx="272">
                  <c:v>393.61053719208343</c:v>
                </c:pt>
                <c:pt idx="273">
                  <c:v>393.61053719208343</c:v>
                </c:pt>
                <c:pt idx="274">
                  <c:v>393.61053719208343</c:v>
                </c:pt>
                <c:pt idx="275">
                  <c:v>393.61053719208343</c:v>
                </c:pt>
                <c:pt idx="276">
                  <c:v>393.61053719208343</c:v>
                </c:pt>
                <c:pt idx="277">
                  <c:v>393.61053719208343</c:v>
                </c:pt>
                <c:pt idx="278">
                  <c:v>393.61053719208343</c:v>
                </c:pt>
                <c:pt idx="279">
                  <c:v>393.61053719208343</c:v>
                </c:pt>
                <c:pt idx="280">
                  <c:v>393.61053719208343</c:v>
                </c:pt>
                <c:pt idx="281">
                  <c:v>393.61053719208343</c:v>
                </c:pt>
                <c:pt idx="282">
                  <c:v>393.61053719208343</c:v>
                </c:pt>
                <c:pt idx="283">
                  <c:v>393.61053719208343</c:v>
                </c:pt>
                <c:pt idx="284">
                  <c:v>393.61053719208343</c:v>
                </c:pt>
                <c:pt idx="285">
                  <c:v>393.61053719208343</c:v>
                </c:pt>
                <c:pt idx="286">
                  <c:v>393.61053719208343</c:v>
                </c:pt>
                <c:pt idx="287">
                  <c:v>393.61053719208343</c:v>
                </c:pt>
                <c:pt idx="288">
                  <c:v>393.61053719208343</c:v>
                </c:pt>
                <c:pt idx="289">
                  <c:v>393.61053719208343</c:v>
                </c:pt>
                <c:pt idx="290">
                  <c:v>393.61053719208343</c:v>
                </c:pt>
                <c:pt idx="291">
                  <c:v>393.61053719208343</c:v>
                </c:pt>
                <c:pt idx="292">
                  <c:v>393.61053719208343</c:v>
                </c:pt>
                <c:pt idx="293">
                  <c:v>393.61053719208343</c:v>
                </c:pt>
                <c:pt idx="294">
                  <c:v>393.61053719208343</c:v>
                </c:pt>
                <c:pt idx="295">
                  <c:v>393.61053719208343</c:v>
                </c:pt>
                <c:pt idx="296">
                  <c:v>393.61053719208343</c:v>
                </c:pt>
                <c:pt idx="297">
                  <c:v>393.61053719208343</c:v>
                </c:pt>
                <c:pt idx="298">
                  <c:v>393.61053719208343</c:v>
                </c:pt>
                <c:pt idx="299">
                  <c:v>393.61053719208343</c:v>
                </c:pt>
                <c:pt idx="300">
                  <c:v>393.61053719208343</c:v>
                </c:pt>
                <c:pt idx="301">
                  <c:v>393.61053719208343</c:v>
                </c:pt>
                <c:pt idx="302">
                  <c:v>393.61053719208343</c:v>
                </c:pt>
                <c:pt idx="303">
                  <c:v>393.61053719208343</c:v>
                </c:pt>
                <c:pt idx="304">
                  <c:v>393.61053719208343</c:v>
                </c:pt>
                <c:pt idx="305">
                  <c:v>393.61053719208343</c:v>
                </c:pt>
                <c:pt idx="306">
                  <c:v>393.61053719208343</c:v>
                </c:pt>
                <c:pt idx="307">
                  <c:v>393.61053719208343</c:v>
                </c:pt>
                <c:pt idx="308">
                  <c:v>393.61053719208343</c:v>
                </c:pt>
                <c:pt idx="309">
                  <c:v>393.61053719208343</c:v>
                </c:pt>
                <c:pt idx="310">
                  <c:v>393.61053719208343</c:v>
                </c:pt>
                <c:pt idx="311">
                  <c:v>393.61053719208343</c:v>
                </c:pt>
                <c:pt idx="312">
                  <c:v>393.61053719208343</c:v>
                </c:pt>
                <c:pt idx="313">
                  <c:v>393.61053719208343</c:v>
                </c:pt>
                <c:pt idx="314">
                  <c:v>393.61053719208343</c:v>
                </c:pt>
                <c:pt idx="315">
                  <c:v>393.61053719208343</c:v>
                </c:pt>
                <c:pt idx="316">
                  <c:v>393.61053719208343</c:v>
                </c:pt>
                <c:pt idx="317">
                  <c:v>393.61053719208343</c:v>
                </c:pt>
                <c:pt idx="318">
                  <c:v>393.61053719208343</c:v>
                </c:pt>
                <c:pt idx="319">
                  <c:v>393.61053719208343</c:v>
                </c:pt>
                <c:pt idx="320">
                  <c:v>393.61053719208343</c:v>
                </c:pt>
                <c:pt idx="321">
                  <c:v>393.61053719208343</c:v>
                </c:pt>
                <c:pt idx="322">
                  <c:v>393.61053719208343</c:v>
                </c:pt>
                <c:pt idx="323">
                  <c:v>393.61053719208343</c:v>
                </c:pt>
                <c:pt idx="324">
                  <c:v>393.61053719208343</c:v>
                </c:pt>
                <c:pt idx="325">
                  <c:v>393.61053719208343</c:v>
                </c:pt>
                <c:pt idx="326">
                  <c:v>393.61053719208343</c:v>
                </c:pt>
                <c:pt idx="327">
                  <c:v>393.61053719208343</c:v>
                </c:pt>
                <c:pt idx="328">
                  <c:v>393.61053719208343</c:v>
                </c:pt>
                <c:pt idx="329">
                  <c:v>393.61053719208343</c:v>
                </c:pt>
                <c:pt idx="330">
                  <c:v>393.61053719208343</c:v>
                </c:pt>
                <c:pt idx="331">
                  <c:v>393.61053719208343</c:v>
                </c:pt>
                <c:pt idx="332">
                  <c:v>393.61053719208343</c:v>
                </c:pt>
                <c:pt idx="333">
                  <c:v>393.61053719208343</c:v>
                </c:pt>
                <c:pt idx="334">
                  <c:v>393.61053719208343</c:v>
                </c:pt>
                <c:pt idx="335">
                  <c:v>393.61053719208343</c:v>
                </c:pt>
                <c:pt idx="336">
                  <c:v>393.61053719208343</c:v>
                </c:pt>
                <c:pt idx="337">
                  <c:v>393.61053719208343</c:v>
                </c:pt>
                <c:pt idx="338">
                  <c:v>393.61053719208343</c:v>
                </c:pt>
                <c:pt idx="339">
                  <c:v>393.61053719208343</c:v>
                </c:pt>
                <c:pt idx="340">
                  <c:v>393.61053719208343</c:v>
                </c:pt>
                <c:pt idx="341">
                  <c:v>393.61053719208343</c:v>
                </c:pt>
                <c:pt idx="342">
                  <c:v>393.61053719208343</c:v>
                </c:pt>
                <c:pt idx="343">
                  <c:v>393.61053719208343</c:v>
                </c:pt>
                <c:pt idx="344">
                  <c:v>393.61053719208343</c:v>
                </c:pt>
                <c:pt idx="345">
                  <c:v>393.61053719208343</c:v>
                </c:pt>
                <c:pt idx="346">
                  <c:v>393.61053719208343</c:v>
                </c:pt>
                <c:pt idx="347">
                  <c:v>393.61053719208343</c:v>
                </c:pt>
                <c:pt idx="348">
                  <c:v>393.61053719208343</c:v>
                </c:pt>
                <c:pt idx="349">
                  <c:v>393.61053719208343</c:v>
                </c:pt>
                <c:pt idx="350">
                  <c:v>393.61053719208343</c:v>
                </c:pt>
                <c:pt idx="351">
                  <c:v>393.61053719208343</c:v>
                </c:pt>
                <c:pt idx="352">
                  <c:v>393.61053719208343</c:v>
                </c:pt>
                <c:pt idx="353">
                  <c:v>393.61053719208343</c:v>
                </c:pt>
                <c:pt idx="354">
                  <c:v>393.61053719208343</c:v>
                </c:pt>
                <c:pt idx="355">
                  <c:v>393.61053719208343</c:v>
                </c:pt>
                <c:pt idx="356">
                  <c:v>393.61053719208343</c:v>
                </c:pt>
                <c:pt idx="357">
                  <c:v>393.61053719208343</c:v>
                </c:pt>
                <c:pt idx="358">
                  <c:v>393.61053719208343</c:v>
                </c:pt>
                <c:pt idx="359">
                  <c:v>393.61053719208343</c:v>
                </c:pt>
                <c:pt idx="360">
                  <c:v>393.61053719208343</c:v>
                </c:pt>
                <c:pt idx="361">
                  <c:v>393.61053719208343</c:v>
                </c:pt>
                <c:pt idx="362">
                  <c:v>393.61053719208343</c:v>
                </c:pt>
                <c:pt idx="363">
                  <c:v>393.61053719208343</c:v>
                </c:pt>
                <c:pt idx="364">
                  <c:v>393.61053719208343</c:v>
                </c:pt>
                <c:pt idx="365">
                  <c:v>393.61053719208343</c:v>
                </c:pt>
                <c:pt idx="366">
                  <c:v>393.61053719208343</c:v>
                </c:pt>
                <c:pt idx="367">
                  <c:v>393.61053719208343</c:v>
                </c:pt>
                <c:pt idx="368">
                  <c:v>393.61053719208343</c:v>
                </c:pt>
                <c:pt idx="369">
                  <c:v>393.61053719208343</c:v>
                </c:pt>
                <c:pt idx="370">
                  <c:v>393.61053719208343</c:v>
                </c:pt>
                <c:pt idx="371">
                  <c:v>393.61053719208343</c:v>
                </c:pt>
                <c:pt idx="372">
                  <c:v>393.61053719208343</c:v>
                </c:pt>
                <c:pt idx="373">
                  <c:v>393.61053719208343</c:v>
                </c:pt>
                <c:pt idx="374">
                  <c:v>393.61053719208343</c:v>
                </c:pt>
                <c:pt idx="375">
                  <c:v>393.61053719208343</c:v>
                </c:pt>
                <c:pt idx="376">
                  <c:v>393.61053719208343</c:v>
                </c:pt>
                <c:pt idx="377">
                  <c:v>393.61053719208343</c:v>
                </c:pt>
                <c:pt idx="378">
                  <c:v>393.61053719208343</c:v>
                </c:pt>
                <c:pt idx="379">
                  <c:v>393.61053719208343</c:v>
                </c:pt>
                <c:pt idx="380">
                  <c:v>393.61053719208343</c:v>
                </c:pt>
                <c:pt idx="381">
                  <c:v>393.61053719208343</c:v>
                </c:pt>
                <c:pt idx="382">
                  <c:v>393.61053719208343</c:v>
                </c:pt>
                <c:pt idx="383">
                  <c:v>393.61053719208343</c:v>
                </c:pt>
                <c:pt idx="384">
                  <c:v>393.61053719208343</c:v>
                </c:pt>
                <c:pt idx="385">
                  <c:v>393.61053719208343</c:v>
                </c:pt>
                <c:pt idx="386">
                  <c:v>393.61053719208343</c:v>
                </c:pt>
                <c:pt idx="387">
                  <c:v>393.61053719208343</c:v>
                </c:pt>
                <c:pt idx="388">
                  <c:v>393.61053719208343</c:v>
                </c:pt>
                <c:pt idx="389">
                  <c:v>393.61053719208343</c:v>
                </c:pt>
                <c:pt idx="390">
                  <c:v>393.61053719208343</c:v>
                </c:pt>
                <c:pt idx="391">
                  <c:v>393.61053719208343</c:v>
                </c:pt>
                <c:pt idx="392">
                  <c:v>393.61053719208343</c:v>
                </c:pt>
                <c:pt idx="393">
                  <c:v>393.61053719208343</c:v>
                </c:pt>
                <c:pt idx="394">
                  <c:v>393.61053719208343</c:v>
                </c:pt>
                <c:pt idx="395">
                  <c:v>393.61053719208343</c:v>
                </c:pt>
                <c:pt idx="396">
                  <c:v>393.61053719208343</c:v>
                </c:pt>
                <c:pt idx="397">
                  <c:v>393.61053719208343</c:v>
                </c:pt>
                <c:pt idx="398">
                  <c:v>393.61053719208343</c:v>
                </c:pt>
                <c:pt idx="399">
                  <c:v>393.61053719208343</c:v>
                </c:pt>
                <c:pt idx="400">
                  <c:v>393.61053719208343</c:v>
                </c:pt>
                <c:pt idx="401">
                  <c:v>393.61053719208343</c:v>
                </c:pt>
                <c:pt idx="402">
                  <c:v>393.61053719208343</c:v>
                </c:pt>
                <c:pt idx="403">
                  <c:v>393.61053719208343</c:v>
                </c:pt>
                <c:pt idx="404">
                  <c:v>393.61053719208343</c:v>
                </c:pt>
                <c:pt idx="405">
                  <c:v>393.61053719208343</c:v>
                </c:pt>
                <c:pt idx="406">
                  <c:v>393.61053719208343</c:v>
                </c:pt>
                <c:pt idx="407">
                  <c:v>393.61053719208343</c:v>
                </c:pt>
                <c:pt idx="408">
                  <c:v>393.61053719208343</c:v>
                </c:pt>
                <c:pt idx="409">
                  <c:v>393.61053719208343</c:v>
                </c:pt>
                <c:pt idx="410">
                  <c:v>393.61053719208343</c:v>
                </c:pt>
                <c:pt idx="411">
                  <c:v>393.61053719208343</c:v>
                </c:pt>
                <c:pt idx="412">
                  <c:v>393.61053719208343</c:v>
                </c:pt>
                <c:pt idx="413">
                  <c:v>393.61053719208343</c:v>
                </c:pt>
                <c:pt idx="414">
                  <c:v>393.61053719208343</c:v>
                </c:pt>
                <c:pt idx="415">
                  <c:v>393.61053719208343</c:v>
                </c:pt>
                <c:pt idx="416">
                  <c:v>393.61053719208343</c:v>
                </c:pt>
                <c:pt idx="417">
                  <c:v>393.61053719208343</c:v>
                </c:pt>
                <c:pt idx="418">
                  <c:v>393.61053719208343</c:v>
                </c:pt>
                <c:pt idx="419">
                  <c:v>393.61053719208343</c:v>
                </c:pt>
                <c:pt idx="420">
                  <c:v>393.61053719208343</c:v>
                </c:pt>
                <c:pt idx="421">
                  <c:v>393.61053719208343</c:v>
                </c:pt>
                <c:pt idx="422">
                  <c:v>393.61053719208343</c:v>
                </c:pt>
                <c:pt idx="423">
                  <c:v>393.61053719208343</c:v>
                </c:pt>
                <c:pt idx="424">
                  <c:v>393.61053719208343</c:v>
                </c:pt>
                <c:pt idx="425">
                  <c:v>393.61053719208343</c:v>
                </c:pt>
                <c:pt idx="426">
                  <c:v>393.61053719208343</c:v>
                </c:pt>
                <c:pt idx="427">
                  <c:v>393.61053719208343</c:v>
                </c:pt>
                <c:pt idx="428">
                  <c:v>393.61053719208343</c:v>
                </c:pt>
                <c:pt idx="429">
                  <c:v>393.61053719208343</c:v>
                </c:pt>
                <c:pt idx="430">
                  <c:v>393.61053719208343</c:v>
                </c:pt>
                <c:pt idx="431">
                  <c:v>393.61053719208343</c:v>
                </c:pt>
                <c:pt idx="432">
                  <c:v>393.61053719208343</c:v>
                </c:pt>
                <c:pt idx="433">
                  <c:v>393.61053719208343</c:v>
                </c:pt>
                <c:pt idx="434">
                  <c:v>393.61053719208343</c:v>
                </c:pt>
                <c:pt idx="435">
                  <c:v>393.61053719208343</c:v>
                </c:pt>
                <c:pt idx="436">
                  <c:v>393.61053719208343</c:v>
                </c:pt>
                <c:pt idx="437">
                  <c:v>393.61053719208343</c:v>
                </c:pt>
                <c:pt idx="438">
                  <c:v>393.61053719208343</c:v>
                </c:pt>
                <c:pt idx="439">
                  <c:v>393.61053719208343</c:v>
                </c:pt>
                <c:pt idx="440">
                  <c:v>393.61053719208343</c:v>
                </c:pt>
                <c:pt idx="441">
                  <c:v>393.61053719208343</c:v>
                </c:pt>
                <c:pt idx="442">
                  <c:v>393.61053719208343</c:v>
                </c:pt>
                <c:pt idx="443">
                  <c:v>393.61053719208343</c:v>
                </c:pt>
                <c:pt idx="444">
                  <c:v>393.61053719208343</c:v>
                </c:pt>
                <c:pt idx="445">
                  <c:v>393.61053719208343</c:v>
                </c:pt>
                <c:pt idx="446">
                  <c:v>393.61053719208343</c:v>
                </c:pt>
                <c:pt idx="447">
                  <c:v>393.61053719208343</c:v>
                </c:pt>
                <c:pt idx="448">
                  <c:v>393.61053719208343</c:v>
                </c:pt>
                <c:pt idx="449">
                  <c:v>393.61053719208343</c:v>
                </c:pt>
                <c:pt idx="450">
                  <c:v>393.61053719208343</c:v>
                </c:pt>
                <c:pt idx="451">
                  <c:v>393.61053719208343</c:v>
                </c:pt>
                <c:pt idx="452">
                  <c:v>393.61053719208343</c:v>
                </c:pt>
                <c:pt idx="453">
                  <c:v>393.61053719208343</c:v>
                </c:pt>
                <c:pt idx="454">
                  <c:v>393.61053719208343</c:v>
                </c:pt>
                <c:pt idx="455">
                  <c:v>393.61053719208343</c:v>
                </c:pt>
                <c:pt idx="456">
                  <c:v>393.61053719208343</c:v>
                </c:pt>
                <c:pt idx="457">
                  <c:v>393.61053719208343</c:v>
                </c:pt>
                <c:pt idx="458">
                  <c:v>393.61053719208343</c:v>
                </c:pt>
                <c:pt idx="459">
                  <c:v>393.61053719208343</c:v>
                </c:pt>
                <c:pt idx="460">
                  <c:v>393.61053719208343</c:v>
                </c:pt>
                <c:pt idx="461">
                  <c:v>393.61053719208343</c:v>
                </c:pt>
                <c:pt idx="462">
                  <c:v>393.61053719208343</c:v>
                </c:pt>
                <c:pt idx="463">
                  <c:v>393.61053719208343</c:v>
                </c:pt>
                <c:pt idx="464">
                  <c:v>393.61053719208343</c:v>
                </c:pt>
                <c:pt idx="465">
                  <c:v>393.61053719208343</c:v>
                </c:pt>
                <c:pt idx="466">
                  <c:v>393.61053719208343</c:v>
                </c:pt>
                <c:pt idx="467">
                  <c:v>393.61053719208343</c:v>
                </c:pt>
                <c:pt idx="468">
                  <c:v>393.61053719208343</c:v>
                </c:pt>
                <c:pt idx="469">
                  <c:v>393.61053719208343</c:v>
                </c:pt>
                <c:pt idx="470">
                  <c:v>393.61053719208343</c:v>
                </c:pt>
                <c:pt idx="471">
                  <c:v>393.61053719208343</c:v>
                </c:pt>
                <c:pt idx="472">
                  <c:v>393.61053719208343</c:v>
                </c:pt>
                <c:pt idx="473">
                  <c:v>393.61053719208343</c:v>
                </c:pt>
                <c:pt idx="474">
                  <c:v>393.61053719208343</c:v>
                </c:pt>
                <c:pt idx="475">
                  <c:v>393.61053719208343</c:v>
                </c:pt>
                <c:pt idx="476">
                  <c:v>393.61053719208343</c:v>
                </c:pt>
                <c:pt idx="477">
                  <c:v>393.61053719208343</c:v>
                </c:pt>
                <c:pt idx="478">
                  <c:v>393.61053719208343</c:v>
                </c:pt>
                <c:pt idx="479">
                  <c:v>393.61053719208343</c:v>
                </c:pt>
                <c:pt idx="480">
                  <c:v>393.61053719208343</c:v>
                </c:pt>
                <c:pt idx="481">
                  <c:v>393.61053719208343</c:v>
                </c:pt>
                <c:pt idx="482">
                  <c:v>393.61053719208343</c:v>
                </c:pt>
                <c:pt idx="483">
                  <c:v>393.61053719208343</c:v>
                </c:pt>
                <c:pt idx="484">
                  <c:v>393.61053719208343</c:v>
                </c:pt>
                <c:pt idx="485">
                  <c:v>393.61053719208343</c:v>
                </c:pt>
                <c:pt idx="486">
                  <c:v>393.61053719208343</c:v>
                </c:pt>
                <c:pt idx="487">
                  <c:v>393.61053719208343</c:v>
                </c:pt>
                <c:pt idx="488">
                  <c:v>393.61053719208343</c:v>
                </c:pt>
                <c:pt idx="489">
                  <c:v>393.61053719208343</c:v>
                </c:pt>
                <c:pt idx="490">
                  <c:v>393.61053719208343</c:v>
                </c:pt>
                <c:pt idx="491">
                  <c:v>393.61053719208343</c:v>
                </c:pt>
                <c:pt idx="492">
                  <c:v>393.61053719208343</c:v>
                </c:pt>
                <c:pt idx="493">
                  <c:v>393.61053719208343</c:v>
                </c:pt>
                <c:pt idx="494">
                  <c:v>393.61053719208343</c:v>
                </c:pt>
                <c:pt idx="495">
                  <c:v>393.61053719208343</c:v>
                </c:pt>
                <c:pt idx="496">
                  <c:v>393.61053719208343</c:v>
                </c:pt>
                <c:pt idx="497">
                  <c:v>393.61053719208343</c:v>
                </c:pt>
                <c:pt idx="498">
                  <c:v>393.61053719208343</c:v>
                </c:pt>
                <c:pt idx="499">
                  <c:v>393.61053719208343</c:v>
                </c:pt>
                <c:pt idx="500">
                  <c:v>393.61053719208343</c:v>
                </c:pt>
                <c:pt idx="501">
                  <c:v>393.61053719208343</c:v>
                </c:pt>
                <c:pt idx="502">
                  <c:v>393.61053719208343</c:v>
                </c:pt>
                <c:pt idx="503">
                  <c:v>393.61053719208343</c:v>
                </c:pt>
                <c:pt idx="504">
                  <c:v>393.61053719208343</c:v>
                </c:pt>
                <c:pt idx="505">
                  <c:v>393.61053719208343</c:v>
                </c:pt>
                <c:pt idx="506">
                  <c:v>393.61053719208343</c:v>
                </c:pt>
                <c:pt idx="507">
                  <c:v>393.61053719208343</c:v>
                </c:pt>
                <c:pt idx="508">
                  <c:v>393.61053719208343</c:v>
                </c:pt>
                <c:pt idx="509">
                  <c:v>393.61053719208343</c:v>
                </c:pt>
                <c:pt idx="510">
                  <c:v>393.61053719208343</c:v>
                </c:pt>
                <c:pt idx="511">
                  <c:v>393.61053719208343</c:v>
                </c:pt>
                <c:pt idx="512">
                  <c:v>393.61053719208343</c:v>
                </c:pt>
                <c:pt idx="513">
                  <c:v>393.61053719208343</c:v>
                </c:pt>
                <c:pt idx="514">
                  <c:v>393.61053719208343</c:v>
                </c:pt>
                <c:pt idx="515">
                  <c:v>393.61053719208343</c:v>
                </c:pt>
                <c:pt idx="516">
                  <c:v>393.61053719208343</c:v>
                </c:pt>
                <c:pt idx="517">
                  <c:v>393.61053719208343</c:v>
                </c:pt>
                <c:pt idx="518">
                  <c:v>393.61053719208343</c:v>
                </c:pt>
                <c:pt idx="519">
                  <c:v>393.61053719208343</c:v>
                </c:pt>
                <c:pt idx="520">
                  <c:v>393.61053719208343</c:v>
                </c:pt>
                <c:pt idx="521">
                  <c:v>393.61053719208343</c:v>
                </c:pt>
                <c:pt idx="522">
                  <c:v>393.61053719208343</c:v>
                </c:pt>
                <c:pt idx="523">
                  <c:v>393.61053719208343</c:v>
                </c:pt>
                <c:pt idx="524">
                  <c:v>393.61053719208343</c:v>
                </c:pt>
                <c:pt idx="525">
                  <c:v>393.61053719208343</c:v>
                </c:pt>
                <c:pt idx="526">
                  <c:v>393.61053719208343</c:v>
                </c:pt>
                <c:pt idx="527">
                  <c:v>393.61053719208343</c:v>
                </c:pt>
                <c:pt idx="528">
                  <c:v>393.61053719208343</c:v>
                </c:pt>
                <c:pt idx="529">
                  <c:v>393.61053719208343</c:v>
                </c:pt>
                <c:pt idx="530">
                  <c:v>393.61053719208343</c:v>
                </c:pt>
                <c:pt idx="531">
                  <c:v>393.61053719208343</c:v>
                </c:pt>
                <c:pt idx="532">
                  <c:v>393.61053719208343</c:v>
                </c:pt>
                <c:pt idx="533">
                  <c:v>393.61053719208343</c:v>
                </c:pt>
                <c:pt idx="534">
                  <c:v>393.61053719208343</c:v>
                </c:pt>
                <c:pt idx="535">
                  <c:v>393.61053719208343</c:v>
                </c:pt>
                <c:pt idx="536">
                  <c:v>393.61053719208343</c:v>
                </c:pt>
                <c:pt idx="537">
                  <c:v>393.61053719208343</c:v>
                </c:pt>
                <c:pt idx="538">
                  <c:v>393.61053719208343</c:v>
                </c:pt>
                <c:pt idx="539">
                  <c:v>393.61053719208343</c:v>
                </c:pt>
                <c:pt idx="540">
                  <c:v>393.61053719208343</c:v>
                </c:pt>
                <c:pt idx="541">
                  <c:v>393.61053719208343</c:v>
                </c:pt>
                <c:pt idx="542">
                  <c:v>393.61053719208343</c:v>
                </c:pt>
                <c:pt idx="543">
                  <c:v>393.61053719208343</c:v>
                </c:pt>
                <c:pt idx="544">
                  <c:v>393.61053719208343</c:v>
                </c:pt>
                <c:pt idx="545">
                  <c:v>393.61053719208343</c:v>
                </c:pt>
                <c:pt idx="546">
                  <c:v>393.61053719208343</c:v>
                </c:pt>
                <c:pt idx="547">
                  <c:v>393.61053719208343</c:v>
                </c:pt>
                <c:pt idx="548">
                  <c:v>393.61053719208343</c:v>
                </c:pt>
                <c:pt idx="549">
                  <c:v>393.61053719208343</c:v>
                </c:pt>
                <c:pt idx="550">
                  <c:v>393.61053719208343</c:v>
                </c:pt>
                <c:pt idx="551">
                  <c:v>393.61053719208343</c:v>
                </c:pt>
                <c:pt idx="552">
                  <c:v>393.61053719208343</c:v>
                </c:pt>
                <c:pt idx="553">
                  <c:v>393.61053719208343</c:v>
                </c:pt>
                <c:pt idx="554">
                  <c:v>393.61053719208343</c:v>
                </c:pt>
                <c:pt idx="555">
                  <c:v>393.61053719208343</c:v>
                </c:pt>
                <c:pt idx="556">
                  <c:v>393.61053719208343</c:v>
                </c:pt>
                <c:pt idx="557">
                  <c:v>393.61053719208343</c:v>
                </c:pt>
                <c:pt idx="558">
                  <c:v>393.61053719208343</c:v>
                </c:pt>
                <c:pt idx="559">
                  <c:v>393.61053719208343</c:v>
                </c:pt>
                <c:pt idx="560">
                  <c:v>393.61053719208343</c:v>
                </c:pt>
                <c:pt idx="561">
                  <c:v>393.61053719208343</c:v>
                </c:pt>
                <c:pt idx="562">
                  <c:v>393.61053719208343</c:v>
                </c:pt>
                <c:pt idx="563">
                  <c:v>393.61053719208343</c:v>
                </c:pt>
                <c:pt idx="564">
                  <c:v>393.61053719208343</c:v>
                </c:pt>
                <c:pt idx="565">
                  <c:v>393.61053719208343</c:v>
                </c:pt>
                <c:pt idx="566">
                  <c:v>393.61053719208343</c:v>
                </c:pt>
                <c:pt idx="567">
                  <c:v>393.61053719208343</c:v>
                </c:pt>
                <c:pt idx="568">
                  <c:v>393.61053719208343</c:v>
                </c:pt>
                <c:pt idx="569">
                  <c:v>393.61053719208343</c:v>
                </c:pt>
                <c:pt idx="570">
                  <c:v>393.61053719208343</c:v>
                </c:pt>
                <c:pt idx="571">
                  <c:v>393.61053719208343</c:v>
                </c:pt>
                <c:pt idx="572">
                  <c:v>393.61053719208343</c:v>
                </c:pt>
                <c:pt idx="573">
                  <c:v>393.61053719208343</c:v>
                </c:pt>
                <c:pt idx="574">
                  <c:v>393.61053719208343</c:v>
                </c:pt>
                <c:pt idx="575">
                  <c:v>393.61053719208343</c:v>
                </c:pt>
                <c:pt idx="576">
                  <c:v>393.61053719208343</c:v>
                </c:pt>
                <c:pt idx="577">
                  <c:v>393.61053719208343</c:v>
                </c:pt>
                <c:pt idx="578">
                  <c:v>393.61053719208343</c:v>
                </c:pt>
                <c:pt idx="579">
                  <c:v>393.61053719208343</c:v>
                </c:pt>
                <c:pt idx="580">
                  <c:v>393.61053719208343</c:v>
                </c:pt>
                <c:pt idx="581">
                  <c:v>393.61053719208343</c:v>
                </c:pt>
                <c:pt idx="582">
                  <c:v>393.61053719208343</c:v>
                </c:pt>
                <c:pt idx="583">
                  <c:v>393.61053719208343</c:v>
                </c:pt>
                <c:pt idx="584">
                  <c:v>393.61053719208343</c:v>
                </c:pt>
                <c:pt idx="585">
                  <c:v>393.61053719208343</c:v>
                </c:pt>
                <c:pt idx="586">
                  <c:v>393.61053719208343</c:v>
                </c:pt>
                <c:pt idx="587">
                  <c:v>393.61053719208343</c:v>
                </c:pt>
                <c:pt idx="588">
                  <c:v>393.61053719208343</c:v>
                </c:pt>
                <c:pt idx="589">
                  <c:v>393.61053719208343</c:v>
                </c:pt>
                <c:pt idx="590">
                  <c:v>393.61053719208343</c:v>
                </c:pt>
                <c:pt idx="591">
                  <c:v>393.61053719208343</c:v>
                </c:pt>
                <c:pt idx="592">
                  <c:v>393.61053719208343</c:v>
                </c:pt>
                <c:pt idx="593">
                  <c:v>393.61053719208343</c:v>
                </c:pt>
                <c:pt idx="594">
                  <c:v>393.61053719208343</c:v>
                </c:pt>
                <c:pt idx="595">
                  <c:v>393.61053719208343</c:v>
                </c:pt>
                <c:pt idx="596">
                  <c:v>393.61053719208343</c:v>
                </c:pt>
                <c:pt idx="597">
                  <c:v>393.61053719208343</c:v>
                </c:pt>
                <c:pt idx="598">
                  <c:v>393.61053719208343</c:v>
                </c:pt>
                <c:pt idx="599">
                  <c:v>393.61053719208343</c:v>
                </c:pt>
                <c:pt idx="600">
                  <c:v>393.61053719208343</c:v>
                </c:pt>
                <c:pt idx="601">
                  <c:v>393.61053719208343</c:v>
                </c:pt>
                <c:pt idx="602">
                  <c:v>393.61053719208343</c:v>
                </c:pt>
                <c:pt idx="603">
                  <c:v>393.61053719208343</c:v>
                </c:pt>
                <c:pt idx="604">
                  <c:v>393.61053719208343</c:v>
                </c:pt>
                <c:pt idx="605">
                  <c:v>393.61053719208343</c:v>
                </c:pt>
                <c:pt idx="606">
                  <c:v>393.61053719208343</c:v>
                </c:pt>
                <c:pt idx="607">
                  <c:v>393.61053719208343</c:v>
                </c:pt>
                <c:pt idx="608">
                  <c:v>393.61053719208343</c:v>
                </c:pt>
                <c:pt idx="609">
                  <c:v>393.61053719208343</c:v>
                </c:pt>
                <c:pt idx="610">
                  <c:v>393.61053719208343</c:v>
                </c:pt>
                <c:pt idx="611">
                  <c:v>393.61053719208343</c:v>
                </c:pt>
                <c:pt idx="612">
                  <c:v>393.61053719208343</c:v>
                </c:pt>
                <c:pt idx="613">
                  <c:v>393.61053719208343</c:v>
                </c:pt>
                <c:pt idx="614">
                  <c:v>393.61053719208343</c:v>
                </c:pt>
                <c:pt idx="615">
                  <c:v>393.61053719208343</c:v>
                </c:pt>
                <c:pt idx="616">
                  <c:v>393.61053719208343</c:v>
                </c:pt>
                <c:pt idx="617">
                  <c:v>393.61053719208343</c:v>
                </c:pt>
                <c:pt idx="618">
                  <c:v>393.61053719208343</c:v>
                </c:pt>
                <c:pt idx="619">
                  <c:v>393.61053719208343</c:v>
                </c:pt>
                <c:pt idx="620">
                  <c:v>393.61053719208343</c:v>
                </c:pt>
                <c:pt idx="621">
                  <c:v>393.61053719208343</c:v>
                </c:pt>
                <c:pt idx="622">
                  <c:v>393.61053719208343</c:v>
                </c:pt>
                <c:pt idx="623">
                  <c:v>393.61053719208343</c:v>
                </c:pt>
                <c:pt idx="624">
                  <c:v>393.61053719208343</c:v>
                </c:pt>
                <c:pt idx="625">
                  <c:v>393.61053719208343</c:v>
                </c:pt>
                <c:pt idx="626">
                  <c:v>393.61053719208343</c:v>
                </c:pt>
                <c:pt idx="627">
                  <c:v>393.61053719208343</c:v>
                </c:pt>
                <c:pt idx="628">
                  <c:v>393.61053719208343</c:v>
                </c:pt>
                <c:pt idx="629">
                  <c:v>393.61053719208343</c:v>
                </c:pt>
                <c:pt idx="630">
                  <c:v>393.61053719208343</c:v>
                </c:pt>
                <c:pt idx="631">
                  <c:v>393.61053719208343</c:v>
                </c:pt>
                <c:pt idx="632">
                  <c:v>393.61053719208343</c:v>
                </c:pt>
                <c:pt idx="633">
                  <c:v>393.61053719208343</c:v>
                </c:pt>
                <c:pt idx="634">
                  <c:v>393.61053719208343</c:v>
                </c:pt>
                <c:pt idx="635">
                  <c:v>393.61053719208343</c:v>
                </c:pt>
                <c:pt idx="636">
                  <c:v>393.61053719208343</c:v>
                </c:pt>
                <c:pt idx="637">
                  <c:v>393.61053719208343</c:v>
                </c:pt>
                <c:pt idx="638">
                  <c:v>393.61053719208343</c:v>
                </c:pt>
                <c:pt idx="639">
                  <c:v>393.61053719208343</c:v>
                </c:pt>
              </c:numCache>
            </c:numRef>
          </c:yVal>
          <c:smooth val="1"/>
          <c:extLst>
            <c:ext xmlns:c16="http://schemas.microsoft.com/office/drawing/2014/chart" uri="{C3380CC4-5D6E-409C-BE32-E72D297353CC}">
              <c16:uniqueId val="{00000000-02DC-4366-94A2-00D4C91F47BA}"/>
            </c:ext>
          </c:extLst>
        </c:ser>
        <c:dLbls>
          <c:showLegendKey val="0"/>
          <c:showVal val="0"/>
          <c:showCatName val="0"/>
          <c:showSerName val="0"/>
          <c:showPercent val="0"/>
          <c:showBubbleSize val="0"/>
        </c:dLbls>
        <c:axId val="705003167"/>
        <c:axId val="623236655"/>
      </c:scatterChart>
      <c:valAx>
        <c:axId val="7050031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Time (</a:t>
                </a:r>
                <a:r>
                  <a:rPr lang="el-GR"/>
                  <a:t>μ</a:t>
                </a:r>
                <a:r>
                  <a:rPr lang="en-US"/>
                  <a:t>Sec)</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623236655"/>
        <c:crosses val="autoZero"/>
        <c:crossBetween val="midCat"/>
      </c:valAx>
      <c:valAx>
        <c:axId val="62323665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Iin(mA)</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705003167"/>
        <c:crosses val="autoZero"/>
        <c:crossBetween val="midCat"/>
        <c:majorUnit val="1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0"/>
          <c:order val="0"/>
          <c:tx>
            <c:v>VCC</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Sheet2!$Y$4:$Y$643</c:f>
              <c:numCache>
                <c:formatCode>0</c:formatCode>
                <c:ptCount val="640"/>
                <c:pt idx="0">
                  <c:v>25</c:v>
                </c:pt>
                <c:pt idx="1">
                  <c:v>50</c:v>
                </c:pt>
                <c:pt idx="2">
                  <c:v>75</c:v>
                </c:pt>
                <c:pt idx="3">
                  <c:v>100</c:v>
                </c:pt>
                <c:pt idx="4">
                  <c:v>125</c:v>
                </c:pt>
                <c:pt idx="5">
                  <c:v>150</c:v>
                </c:pt>
                <c:pt idx="6">
                  <c:v>175</c:v>
                </c:pt>
                <c:pt idx="7">
                  <c:v>200</c:v>
                </c:pt>
                <c:pt idx="8">
                  <c:v>225</c:v>
                </c:pt>
                <c:pt idx="9">
                  <c:v>250</c:v>
                </c:pt>
                <c:pt idx="10">
                  <c:v>275</c:v>
                </c:pt>
                <c:pt idx="11">
                  <c:v>300</c:v>
                </c:pt>
                <c:pt idx="12">
                  <c:v>325</c:v>
                </c:pt>
                <c:pt idx="13">
                  <c:v>350</c:v>
                </c:pt>
                <c:pt idx="14">
                  <c:v>375</c:v>
                </c:pt>
                <c:pt idx="15">
                  <c:v>400</c:v>
                </c:pt>
                <c:pt idx="16">
                  <c:v>425</c:v>
                </c:pt>
                <c:pt idx="17">
                  <c:v>450</c:v>
                </c:pt>
                <c:pt idx="18">
                  <c:v>475</c:v>
                </c:pt>
                <c:pt idx="19">
                  <c:v>500</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pt idx="369">
                  <c:v>525</c:v>
                </c:pt>
                <c:pt idx="370">
                  <c:v>525</c:v>
                </c:pt>
                <c:pt idx="371">
                  <c:v>525</c:v>
                </c:pt>
                <c:pt idx="372">
                  <c:v>525</c:v>
                </c:pt>
                <c:pt idx="373">
                  <c:v>525</c:v>
                </c:pt>
                <c:pt idx="374">
                  <c:v>525</c:v>
                </c:pt>
                <c:pt idx="375">
                  <c:v>525</c:v>
                </c:pt>
                <c:pt idx="376">
                  <c:v>525</c:v>
                </c:pt>
                <c:pt idx="377">
                  <c:v>525</c:v>
                </c:pt>
                <c:pt idx="378">
                  <c:v>525</c:v>
                </c:pt>
                <c:pt idx="379">
                  <c:v>525</c:v>
                </c:pt>
                <c:pt idx="380">
                  <c:v>525</c:v>
                </c:pt>
                <c:pt idx="381">
                  <c:v>525</c:v>
                </c:pt>
                <c:pt idx="382">
                  <c:v>525</c:v>
                </c:pt>
                <c:pt idx="383">
                  <c:v>525</c:v>
                </c:pt>
                <c:pt idx="384">
                  <c:v>525</c:v>
                </c:pt>
                <c:pt idx="385">
                  <c:v>525</c:v>
                </c:pt>
                <c:pt idx="386">
                  <c:v>525</c:v>
                </c:pt>
                <c:pt idx="387">
                  <c:v>525</c:v>
                </c:pt>
                <c:pt idx="388">
                  <c:v>525</c:v>
                </c:pt>
                <c:pt idx="389">
                  <c:v>525</c:v>
                </c:pt>
                <c:pt idx="390">
                  <c:v>525</c:v>
                </c:pt>
                <c:pt idx="391">
                  <c:v>525</c:v>
                </c:pt>
                <c:pt idx="392">
                  <c:v>525</c:v>
                </c:pt>
                <c:pt idx="393">
                  <c:v>525</c:v>
                </c:pt>
                <c:pt idx="394">
                  <c:v>525</c:v>
                </c:pt>
                <c:pt idx="395">
                  <c:v>525</c:v>
                </c:pt>
                <c:pt idx="396">
                  <c:v>525</c:v>
                </c:pt>
                <c:pt idx="397">
                  <c:v>525</c:v>
                </c:pt>
                <c:pt idx="398">
                  <c:v>525</c:v>
                </c:pt>
                <c:pt idx="399">
                  <c:v>525</c:v>
                </c:pt>
                <c:pt idx="400">
                  <c:v>525</c:v>
                </c:pt>
                <c:pt idx="401">
                  <c:v>525</c:v>
                </c:pt>
                <c:pt idx="402">
                  <c:v>525</c:v>
                </c:pt>
                <c:pt idx="403">
                  <c:v>525</c:v>
                </c:pt>
                <c:pt idx="404">
                  <c:v>525</c:v>
                </c:pt>
                <c:pt idx="405">
                  <c:v>525</c:v>
                </c:pt>
                <c:pt idx="406">
                  <c:v>525</c:v>
                </c:pt>
                <c:pt idx="407">
                  <c:v>525</c:v>
                </c:pt>
                <c:pt idx="408">
                  <c:v>525</c:v>
                </c:pt>
                <c:pt idx="409">
                  <c:v>525</c:v>
                </c:pt>
                <c:pt idx="410">
                  <c:v>525</c:v>
                </c:pt>
                <c:pt idx="411">
                  <c:v>525</c:v>
                </c:pt>
                <c:pt idx="412">
                  <c:v>525</c:v>
                </c:pt>
                <c:pt idx="413">
                  <c:v>525</c:v>
                </c:pt>
                <c:pt idx="414">
                  <c:v>525</c:v>
                </c:pt>
                <c:pt idx="415">
                  <c:v>525</c:v>
                </c:pt>
                <c:pt idx="416">
                  <c:v>525</c:v>
                </c:pt>
                <c:pt idx="417">
                  <c:v>525</c:v>
                </c:pt>
                <c:pt idx="418">
                  <c:v>525</c:v>
                </c:pt>
                <c:pt idx="419">
                  <c:v>525</c:v>
                </c:pt>
                <c:pt idx="420">
                  <c:v>525</c:v>
                </c:pt>
                <c:pt idx="421">
                  <c:v>525</c:v>
                </c:pt>
                <c:pt idx="422">
                  <c:v>525</c:v>
                </c:pt>
                <c:pt idx="423">
                  <c:v>525</c:v>
                </c:pt>
                <c:pt idx="424">
                  <c:v>525</c:v>
                </c:pt>
                <c:pt idx="425">
                  <c:v>525</c:v>
                </c:pt>
                <c:pt idx="426">
                  <c:v>525</c:v>
                </c:pt>
                <c:pt idx="427">
                  <c:v>525</c:v>
                </c:pt>
                <c:pt idx="428">
                  <c:v>525</c:v>
                </c:pt>
                <c:pt idx="429">
                  <c:v>525</c:v>
                </c:pt>
                <c:pt idx="430">
                  <c:v>525</c:v>
                </c:pt>
                <c:pt idx="431">
                  <c:v>525</c:v>
                </c:pt>
                <c:pt idx="432">
                  <c:v>525</c:v>
                </c:pt>
                <c:pt idx="433">
                  <c:v>525</c:v>
                </c:pt>
                <c:pt idx="434">
                  <c:v>525</c:v>
                </c:pt>
                <c:pt idx="435">
                  <c:v>525</c:v>
                </c:pt>
                <c:pt idx="436">
                  <c:v>525</c:v>
                </c:pt>
                <c:pt idx="437">
                  <c:v>525</c:v>
                </c:pt>
                <c:pt idx="438">
                  <c:v>525</c:v>
                </c:pt>
                <c:pt idx="439">
                  <c:v>525</c:v>
                </c:pt>
                <c:pt idx="440">
                  <c:v>525</c:v>
                </c:pt>
                <c:pt idx="441">
                  <c:v>525</c:v>
                </c:pt>
                <c:pt idx="442">
                  <c:v>525</c:v>
                </c:pt>
                <c:pt idx="443">
                  <c:v>525</c:v>
                </c:pt>
                <c:pt idx="444">
                  <c:v>525</c:v>
                </c:pt>
                <c:pt idx="445">
                  <c:v>525</c:v>
                </c:pt>
                <c:pt idx="446">
                  <c:v>525</c:v>
                </c:pt>
                <c:pt idx="447">
                  <c:v>525</c:v>
                </c:pt>
                <c:pt idx="448">
                  <c:v>525</c:v>
                </c:pt>
                <c:pt idx="449">
                  <c:v>525</c:v>
                </c:pt>
                <c:pt idx="450">
                  <c:v>525</c:v>
                </c:pt>
                <c:pt idx="451">
                  <c:v>525</c:v>
                </c:pt>
                <c:pt idx="452">
                  <c:v>525</c:v>
                </c:pt>
                <c:pt idx="453">
                  <c:v>525</c:v>
                </c:pt>
                <c:pt idx="454">
                  <c:v>525</c:v>
                </c:pt>
                <c:pt idx="455">
                  <c:v>525</c:v>
                </c:pt>
                <c:pt idx="456">
                  <c:v>525</c:v>
                </c:pt>
                <c:pt idx="457">
                  <c:v>525</c:v>
                </c:pt>
                <c:pt idx="458">
                  <c:v>525</c:v>
                </c:pt>
                <c:pt idx="459">
                  <c:v>525</c:v>
                </c:pt>
                <c:pt idx="460">
                  <c:v>525</c:v>
                </c:pt>
                <c:pt idx="461">
                  <c:v>525</c:v>
                </c:pt>
                <c:pt idx="462">
                  <c:v>525</c:v>
                </c:pt>
                <c:pt idx="463">
                  <c:v>525</c:v>
                </c:pt>
                <c:pt idx="464">
                  <c:v>525</c:v>
                </c:pt>
                <c:pt idx="465">
                  <c:v>525</c:v>
                </c:pt>
                <c:pt idx="466">
                  <c:v>525</c:v>
                </c:pt>
                <c:pt idx="467">
                  <c:v>525</c:v>
                </c:pt>
                <c:pt idx="468">
                  <c:v>525</c:v>
                </c:pt>
                <c:pt idx="469">
                  <c:v>525</c:v>
                </c:pt>
                <c:pt idx="470">
                  <c:v>525</c:v>
                </c:pt>
                <c:pt idx="471">
                  <c:v>525</c:v>
                </c:pt>
                <c:pt idx="472">
                  <c:v>525</c:v>
                </c:pt>
                <c:pt idx="473">
                  <c:v>525</c:v>
                </c:pt>
                <c:pt idx="474">
                  <c:v>525</c:v>
                </c:pt>
                <c:pt idx="475">
                  <c:v>525</c:v>
                </c:pt>
                <c:pt idx="476">
                  <c:v>525</c:v>
                </c:pt>
                <c:pt idx="477">
                  <c:v>525</c:v>
                </c:pt>
                <c:pt idx="478">
                  <c:v>525</c:v>
                </c:pt>
                <c:pt idx="479">
                  <c:v>525</c:v>
                </c:pt>
                <c:pt idx="480">
                  <c:v>525</c:v>
                </c:pt>
                <c:pt idx="481">
                  <c:v>525</c:v>
                </c:pt>
                <c:pt idx="482">
                  <c:v>525</c:v>
                </c:pt>
                <c:pt idx="483">
                  <c:v>525</c:v>
                </c:pt>
                <c:pt idx="484">
                  <c:v>525</c:v>
                </c:pt>
                <c:pt idx="485">
                  <c:v>525</c:v>
                </c:pt>
                <c:pt idx="486">
                  <c:v>525</c:v>
                </c:pt>
                <c:pt idx="487">
                  <c:v>525</c:v>
                </c:pt>
                <c:pt idx="488">
                  <c:v>525</c:v>
                </c:pt>
                <c:pt idx="489">
                  <c:v>525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525</c:v>
                </c:pt>
                <c:pt idx="525">
                  <c:v>525</c:v>
                </c:pt>
                <c:pt idx="526">
                  <c:v>525</c:v>
                </c:pt>
                <c:pt idx="527">
                  <c:v>525</c:v>
                </c:pt>
                <c:pt idx="528">
                  <c:v>525</c:v>
                </c:pt>
                <c:pt idx="529">
                  <c:v>525</c:v>
                </c:pt>
                <c:pt idx="530">
                  <c:v>525</c:v>
                </c:pt>
                <c:pt idx="531">
                  <c:v>525</c:v>
                </c:pt>
                <c:pt idx="532">
                  <c:v>525</c:v>
                </c:pt>
                <c:pt idx="533">
                  <c:v>525</c:v>
                </c:pt>
                <c:pt idx="534">
                  <c:v>525</c:v>
                </c:pt>
                <c:pt idx="535">
                  <c:v>525</c:v>
                </c:pt>
                <c:pt idx="536">
                  <c:v>525</c:v>
                </c:pt>
                <c:pt idx="537">
                  <c:v>525</c:v>
                </c:pt>
                <c:pt idx="538">
                  <c:v>525</c:v>
                </c:pt>
                <c:pt idx="539">
                  <c:v>525</c:v>
                </c:pt>
                <c:pt idx="540">
                  <c:v>525</c:v>
                </c:pt>
                <c:pt idx="541">
                  <c:v>525</c:v>
                </c:pt>
                <c:pt idx="542">
                  <c:v>525</c:v>
                </c:pt>
                <c:pt idx="543">
                  <c:v>525</c:v>
                </c:pt>
                <c:pt idx="544">
                  <c:v>525</c:v>
                </c:pt>
                <c:pt idx="545">
                  <c:v>525</c:v>
                </c:pt>
                <c:pt idx="546">
                  <c:v>525</c:v>
                </c:pt>
                <c:pt idx="547">
                  <c:v>525</c:v>
                </c:pt>
                <c:pt idx="548">
                  <c:v>525</c:v>
                </c:pt>
                <c:pt idx="549">
                  <c:v>525</c:v>
                </c:pt>
                <c:pt idx="550">
                  <c:v>525</c:v>
                </c:pt>
                <c:pt idx="551">
                  <c:v>525</c:v>
                </c:pt>
                <c:pt idx="552">
                  <c:v>525</c:v>
                </c:pt>
                <c:pt idx="553">
                  <c:v>525</c:v>
                </c:pt>
                <c:pt idx="554">
                  <c:v>525</c:v>
                </c:pt>
                <c:pt idx="555">
                  <c:v>525</c:v>
                </c:pt>
                <c:pt idx="556">
                  <c:v>525</c:v>
                </c:pt>
                <c:pt idx="557">
                  <c:v>525</c:v>
                </c:pt>
                <c:pt idx="558">
                  <c:v>525</c:v>
                </c:pt>
                <c:pt idx="559">
                  <c:v>525</c:v>
                </c:pt>
                <c:pt idx="560">
                  <c:v>525</c:v>
                </c:pt>
                <c:pt idx="561">
                  <c:v>525</c:v>
                </c:pt>
                <c:pt idx="562">
                  <c:v>525</c:v>
                </c:pt>
                <c:pt idx="563">
                  <c:v>525</c:v>
                </c:pt>
                <c:pt idx="564">
                  <c:v>525</c:v>
                </c:pt>
                <c:pt idx="565">
                  <c:v>525</c:v>
                </c:pt>
                <c:pt idx="566">
                  <c:v>525</c:v>
                </c:pt>
                <c:pt idx="567">
                  <c:v>525</c:v>
                </c:pt>
                <c:pt idx="568">
                  <c:v>525</c:v>
                </c:pt>
                <c:pt idx="569">
                  <c:v>525</c:v>
                </c:pt>
                <c:pt idx="570">
                  <c:v>525</c:v>
                </c:pt>
                <c:pt idx="571">
                  <c:v>525</c:v>
                </c:pt>
                <c:pt idx="572">
                  <c:v>525</c:v>
                </c:pt>
                <c:pt idx="573">
                  <c:v>525</c:v>
                </c:pt>
                <c:pt idx="574">
                  <c:v>525</c:v>
                </c:pt>
                <c:pt idx="575">
                  <c:v>525</c:v>
                </c:pt>
                <c:pt idx="576">
                  <c:v>525</c:v>
                </c:pt>
                <c:pt idx="577">
                  <c:v>525</c:v>
                </c:pt>
                <c:pt idx="578">
                  <c:v>525</c:v>
                </c:pt>
                <c:pt idx="579">
                  <c:v>525</c:v>
                </c:pt>
                <c:pt idx="580">
                  <c:v>525</c:v>
                </c:pt>
                <c:pt idx="581">
                  <c:v>525</c:v>
                </c:pt>
                <c:pt idx="582">
                  <c:v>525</c:v>
                </c:pt>
                <c:pt idx="583">
                  <c:v>525</c:v>
                </c:pt>
                <c:pt idx="584">
                  <c:v>525</c:v>
                </c:pt>
                <c:pt idx="585">
                  <c:v>525</c:v>
                </c:pt>
                <c:pt idx="586">
                  <c:v>525</c:v>
                </c:pt>
                <c:pt idx="587">
                  <c:v>525</c:v>
                </c:pt>
                <c:pt idx="588">
                  <c:v>525</c:v>
                </c:pt>
                <c:pt idx="589">
                  <c:v>525</c:v>
                </c:pt>
                <c:pt idx="590">
                  <c:v>525</c:v>
                </c:pt>
                <c:pt idx="591">
                  <c:v>525</c:v>
                </c:pt>
                <c:pt idx="592">
                  <c:v>525</c:v>
                </c:pt>
                <c:pt idx="593">
                  <c:v>525</c:v>
                </c:pt>
                <c:pt idx="594">
                  <c:v>525</c:v>
                </c:pt>
                <c:pt idx="595">
                  <c:v>525</c:v>
                </c:pt>
                <c:pt idx="596">
                  <c:v>525</c:v>
                </c:pt>
                <c:pt idx="597">
                  <c:v>525</c:v>
                </c:pt>
                <c:pt idx="598">
                  <c:v>525</c:v>
                </c:pt>
                <c:pt idx="599">
                  <c:v>525</c:v>
                </c:pt>
                <c:pt idx="600">
                  <c:v>525</c:v>
                </c:pt>
                <c:pt idx="601">
                  <c:v>525</c:v>
                </c:pt>
                <c:pt idx="602">
                  <c:v>525</c:v>
                </c:pt>
                <c:pt idx="603">
                  <c:v>525</c:v>
                </c:pt>
                <c:pt idx="604">
                  <c:v>525</c:v>
                </c:pt>
                <c:pt idx="605">
                  <c:v>525</c:v>
                </c:pt>
                <c:pt idx="606">
                  <c:v>525</c:v>
                </c:pt>
                <c:pt idx="607">
                  <c:v>525</c:v>
                </c:pt>
                <c:pt idx="608">
                  <c:v>525</c:v>
                </c:pt>
                <c:pt idx="609">
                  <c:v>525</c:v>
                </c:pt>
                <c:pt idx="610">
                  <c:v>525</c:v>
                </c:pt>
                <c:pt idx="611">
                  <c:v>525</c:v>
                </c:pt>
                <c:pt idx="612">
                  <c:v>525</c:v>
                </c:pt>
                <c:pt idx="613">
                  <c:v>525</c:v>
                </c:pt>
                <c:pt idx="614">
                  <c:v>525</c:v>
                </c:pt>
                <c:pt idx="615">
                  <c:v>525</c:v>
                </c:pt>
                <c:pt idx="616">
                  <c:v>525</c:v>
                </c:pt>
                <c:pt idx="617">
                  <c:v>525</c:v>
                </c:pt>
                <c:pt idx="618">
                  <c:v>525</c:v>
                </c:pt>
                <c:pt idx="619">
                  <c:v>525</c:v>
                </c:pt>
                <c:pt idx="620">
                  <c:v>525</c:v>
                </c:pt>
                <c:pt idx="621">
                  <c:v>525</c:v>
                </c:pt>
                <c:pt idx="622">
                  <c:v>525</c:v>
                </c:pt>
                <c:pt idx="623">
                  <c:v>525</c:v>
                </c:pt>
                <c:pt idx="624">
                  <c:v>525</c:v>
                </c:pt>
                <c:pt idx="625">
                  <c:v>525</c:v>
                </c:pt>
                <c:pt idx="626">
                  <c:v>525</c:v>
                </c:pt>
                <c:pt idx="627">
                  <c:v>525</c:v>
                </c:pt>
                <c:pt idx="628">
                  <c:v>525</c:v>
                </c:pt>
                <c:pt idx="629">
                  <c:v>525</c:v>
                </c:pt>
                <c:pt idx="630">
                  <c:v>525</c:v>
                </c:pt>
                <c:pt idx="631">
                  <c:v>525</c:v>
                </c:pt>
                <c:pt idx="632">
                  <c:v>525</c:v>
                </c:pt>
                <c:pt idx="633">
                  <c:v>525</c:v>
                </c:pt>
                <c:pt idx="634">
                  <c:v>525</c:v>
                </c:pt>
                <c:pt idx="635">
                  <c:v>525</c:v>
                </c:pt>
                <c:pt idx="636">
                  <c:v>525</c:v>
                </c:pt>
                <c:pt idx="637">
                  <c:v>525</c:v>
                </c:pt>
                <c:pt idx="638">
                  <c:v>525</c:v>
                </c:pt>
                <c:pt idx="639">
                  <c:v>525</c:v>
                </c:pt>
              </c:numCache>
            </c:numRef>
          </c:xVal>
          <c:yVal>
            <c:numRef>
              <c:f>Sheet2!$Z$4:$Z$643</c:f>
              <c:numCache>
                <c:formatCode>0.00</c:formatCode>
                <c:ptCount val="640"/>
                <c:pt idx="0">
                  <c:v>9.4545454545454544E-2</c:v>
                </c:pt>
                <c:pt idx="1">
                  <c:v>0.17502286776859508</c:v>
                </c:pt>
                <c:pt idx="2">
                  <c:v>0.24352551625895008</c:v>
                </c:pt>
                <c:pt idx="3">
                  <c:v>0.30183520418569648</c:v>
                </c:pt>
                <c:pt idx="4">
                  <c:v>0.43686035449134003</c:v>
                </c:pt>
                <c:pt idx="5">
                  <c:v>0.55095277055783887</c:v>
                </c:pt>
                <c:pt idx="6">
                  <c:v>0.64735762087221016</c:v>
                </c:pt>
                <c:pt idx="7">
                  <c:v>0.72881698061369737</c:v>
                </c:pt>
                <c:pt idx="8">
                  <c:v>0.97000380949581644</c:v>
                </c:pt>
                <c:pt idx="9">
                  <c:v>1.1706685103663206</c:v>
                </c:pt>
                <c:pt idx="10">
                  <c:v>1.3376192612098883</c:v>
                </c:pt>
                <c:pt idx="11">
                  <c:v>1.4765203887441132</c:v>
                </c:pt>
                <c:pt idx="12">
                  <c:v>1.7547331331563647</c:v>
                </c:pt>
                <c:pt idx="13">
                  <c:v>1.9825909515842284</c:v>
                </c:pt>
                <c:pt idx="14">
                  <c:v>2.1692077995233445</c:v>
                </c:pt>
                <c:pt idx="15">
                  <c:v>2.3220480583084799</c:v>
                </c:pt>
                <c:pt idx="16">
                  <c:v>2.5988962360888692</c:v>
                </c:pt>
                <c:pt idx="17">
                  <c:v>2.8220421593839031</c:v>
                </c:pt>
                <c:pt idx="18">
                  <c:v>3.0019028450579572</c:v>
                </c:pt>
                <c:pt idx="19">
                  <c:v>3.1468746454541017</c:v>
                </c:pt>
                <c:pt idx="20">
                  <c:v>3.3</c:v>
                </c:pt>
                <c:pt idx="21">
                  <c:v>3.3</c:v>
                </c:pt>
                <c:pt idx="22">
                  <c:v>3.3</c:v>
                </c:pt>
                <c:pt idx="23">
                  <c:v>3.3</c:v>
                </c:pt>
                <c:pt idx="24">
                  <c:v>3.3</c:v>
                </c:pt>
                <c:pt idx="25">
                  <c:v>3.3</c:v>
                </c:pt>
                <c:pt idx="26">
                  <c:v>3.3</c:v>
                </c:pt>
                <c:pt idx="27">
                  <c:v>3.3</c:v>
                </c:pt>
                <c:pt idx="28">
                  <c:v>3.3</c:v>
                </c:pt>
                <c:pt idx="29">
                  <c:v>3.3</c:v>
                </c:pt>
                <c:pt idx="30">
                  <c:v>3.3</c:v>
                </c:pt>
                <c:pt idx="31">
                  <c:v>3.3</c:v>
                </c:pt>
                <c:pt idx="32">
                  <c:v>3.3</c:v>
                </c:pt>
                <c:pt idx="33">
                  <c:v>3.3</c:v>
                </c:pt>
                <c:pt idx="34">
                  <c:v>3.3</c:v>
                </c:pt>
                <c:pt idx="35">
                  <c:v>3.3</c:v>
                </c:pt>
                <c:pt idx="36">
                  <c:v>3.3</c:v>
                </c:pt>
                <c:pt idx="37">
                  <c:v>3.3</c:v>
                </c:pt>
                <c:pt idx="38">
                  <c:v>3.3</c:v>
                </c:pt>
                <c:pt idx="39">
                  <c:v>3.3</c:v>
                </c:pt>
                <c:pt idx="40">
                  <c:v>3.3</c:v>
                </c:pt>
                <c:pt idx="41">
                  <c:v>3.3</c:v>
                </c:pt>
                <c:pt idx="42">
                  <c:v>3.3</c:v>
                </c:pt>
                <c:pt idx="43">
                  <c:v>3.3</c:v>
                </c:pt>
                <c:pt idx="44">
                  <c:v>3.3</c:v>
                </c:pt>
                <c:pt idx="45">
                  <c:v>3.3</c:v>
                </c:pt>
                <c:pt idx="46">
                  <c:v>3.3</c:v>
                </c:pt>
                <c:pt idx="47">
                  <c:v>3.3</c:v>
                </c:pt>
                <c:pt idx="48">
                  <c:v>3.3</c:v>
                </c:pt>
                <c:pt idx="49">
                  <c:v>3.3</c:v>
                </c:pt>
                <c:pt idx="50">
                  <c:v>3.3</c:v>
                </c:pt>
                <c:pt idx="51">
                  <c:v>3.3</c:v>
                </c:pt>
                <c:pt idx="52">
                  <c:v>3.3</c:v>
                </c:pt>
                <c:pt idx="53">
                  <c:v>3.3</c:v>
                </c:pt>
                <c:pt idx="54">
                  <c:v>3.3</c:v>
                </c:pt>
                <c:pt idx="55">
                  <c:v>3.3</c:v>
                </c:pt>
                <c:pt idx="56">
                  <c:v>3.3</c:v>
                </c:pt>
                <c:pt idx="57">
                  <c:v>3.3</c:v>
                </c:pt>
                <c:pt idx="58">
                  <c:v>3.3</c:v>
                </c:pt>
                <c:pt idx="59">
                  <c:v>3.3</c:v>
                </c:pt>
                <c:pt idx="60">
                  <c:v>3.3</c:v>
                </c:pt>
                <c:pt idx="61">
                  <c:v>3.3</c:v>
                </c:pt>
                <c:pt idx="62">
                  <c:v>3.3</c:v>
                </c:pt>
                <c:pt idx="63">
                  <c:v>3.3</c:v>
                </c:pt>
                <c:pt idx="64">
                  <c:v>3.3</c:v>
                </c:pt>
                <c:pt idx="65">
                  <c:v>3.3</c:v>
                </c:pt>
                <c:pt idx="66">
                  <c:v>3.3</c:v>
                </c:pt>
                <c:pt idx="67">
                  <c:v>3.3</c:v>
                </c:pt>
                <c:pt idx="68">
                  <c:v>3.3</c:v>
                </c:pt>
                <c:pt idx="69">
                  <c:v>3.3</c:v>
                </c:pt>
                <c:pt idx="70">
                  <c:v>3.3</c:v>
                </c:pt>
                <c:pt idx="71">
                  <c:v>3.3</c:v>
                </c:pt>
                <c:pt idx="72">
                  <c:v>3.3</c:v>
                </c:pt>
                <c:pt idx="73">
                  <c:v>3.3</c:v>
                </c:pt>
                <c:pt idx="74">
                  <c:v>3.3</c:v>
                </c:pt>
                <c:pt idx="75">
                  <c:v>3.3</c:v>
                </c:pt>
                <c:pt idx="76">
                  <c:v>3.3</c:v>
                </c:pt>
                <c:pt idx="77">
                  <c:v>3.3</c:v>
                </c:pt>
                <c:pt idx="78">
                  <c:v>3.3</c:v>
                </c:pt>
                <c:pt idx="79">
                  <c:v>3.3</c:v>
                </c:pt>
                <c:pt idx="80">
                  <c:v>3.3</c:v>
                </c:pt>
                <c:pt idx="81">
                  <c:v>3.3</c:v>
                </c:pt>
                <c:pt idx="82">
                  <c:v>3.3</c:v>
                </c:pt>
                <c:pt idx="83">
                  <c:v>3.3</c:v>
                </c:pt>
                <c:pt idx="84">
                  <c:v>3.3</c:v>
                </c:pt>
                <c:pt idx="85">
                  <c:v>3.3</c:v>
                </c:pt>
                <c:pt idx="86">
                  <c:v>3.3</c:v>
                </c:pt>
                <c:pt idx="87">
                  <c:v>3.3</c:v>
                </c:pt>
                <c:pt idx="88">
                  <c:v>3.3</c:v>
                </c:pt>
                <c:pt idx="89">
                  <c:v>3.3</c:v>
                </c:pt>
                <c:pt idx="90">
                  <c:v>3.3</c:v>
                </c:pt>
                <c:pt idx="91">
                  <c:v>3.3</c:v>
                </c:pt>
                <c:pt idx="92">
                  <c:v>3.3</c:v>
                </c:pt>
                <c:pt idx="93">
                  <c:v>3.3</c:v>
                </c:pt>
                <c:pt idx="94">
                  <c:v>3.3</c:v>
                </c:pt>
                <c:pt idx="95">
                  <c:v>3.3</c:v>
                </c:pt>
                <c:pt idx="96">
                  <c:v>3.3</c:v>
                </c:pt>
                <c:pt idx="97">
                  <c:v>3.3</c:v>
                </c:pt>
                <c:pt idx="98">
                  <c:v>3.3</c:v>
                </c:pt>
                <c:pt idx="99">
                  <c:v>3.3</c:v>
                </c:pt>
                <c:pt idx="100">
                  <c:v>3.3</c:v>
                </c:pt>
                <c:pt idx="101">
                  <c:v>3.3</c:v>
                </c:pt>
                <c:pt idx="102">
                  <c:v>3.3</c:v>
                </c:pt>
                <c:pt idx="103">
                  <c:v>3.3</c:v>
                </c:pt>
                <c:pt idx="104">
                  <c:v>3.3</c:v>
                </c:pt>
                <c:pt idx="105">
                  <c:v>3.3</c:v>
                </c:pt>
                <c:pt idx="106">
                  <c:v>3.3</c:v>
                </c:pt>
                <c:pt idx="107">
                  <c:v>3.3</c:v>
                </c:pt>
                <c:pt idx="108">
                  <c:v>3.3</c:v>
                </c:pt>
                <c:pt idx="109">
                  <c:v>3.3</c:v>
                </c:pt>
                <c:pt idx="110">
                  <c:v>3.3</c:v>
                </c:pt>
                <c:pt idx="111">
                  <c:v>3.3</c:v>
                </c:pt>
                <c:pt idx="112">
                  <c:v>3.3</c:v>
                </c:pt>
                <c:pt idx="113">
                  <c:v>3.3</c:v>
                </c:pt>
                <c:pt idx="114">
                  <c:v>3.3</c:v>
                </c:pt>
                <c:pt idx="115">
                  <c:v>3.3</c:v>
                </c:pt>
                <c:pt idx="116">
                  <c:v>3.3</c:v>
                </c:pt>
                <c:pt idx="117">
                  <c:v>3.3</c:v>
                </c:pt>
                <c:pt idx="118">
                  <c:v>3.3</c:v>
                </c:pt>
                <c:pt idx="119">
                  <c:v>3.3</c:v>
                </c:pt>
                <c:pt idx="120">
                  <c:v>3.3</c:v>
                </c:pt>
                <c:pt idx="121">
                  <c:v>3.3</c:v>
                </c:pt>
                <c:pt idx="122">
                  <c:v>3.3</c:v>
                </c:pt>
                <c:pt idx="123">
                  <c:v>3.3</c:v>
                </c:pt>
                <c:pt idx="124">
                  <c:v>3.3</c:v>
                </c:pt>
                <c:pt idx="125">
                  <c:v>3.3</c:v>
                </c:pt>
                <c:pt idx="126">
                  <c:v>3.3</c:v>
                </c:pt>
                <c:pt idx="127">
                  <c:v>3.3</c:v>
                </c:pt>
                <c:pt idx="128">
                  <c:v>3.3</c:v>
                </c:pt>
                <c:pt idx="129">
                  <c:v>3.3</c:v>
                </c:pt>
                <c:pt idx="130">
                  <c:v>3.3</c:v>
                </c:pt>
                <c:pt idx="131">
                  <c:v>3.3</c:v>
                </c:pt>
                <c:pt idx="132">
                  <c:v>3.3</c:v>
                </c:pt>
                <c:pt idx="133">
                  <c:v>3.3</c:v>
                </c:pt>
                <c:pt idx="134">
                  <c:v>3.3</c:v>
                </c:pt>
                <c:pt idx="135">
                  <c:v>3.3</c:v>
                </c:pt>
                <c:pt idx="136">
                  <c:v>3.3</c:v>
                </c:pt>
                <c:pt idx="137">
                  <c:v>3.3</c:v>
                </c:pt>
                <c:pt idx="138">
                  <c:v>3.3</c:v>
                </c:pt>
                <c:pt idx="139">
                  <c:v>3.3</c:v>
                </c:pt>
                <c:pt idx="140">
                  <c:v>3.3</c:v>
                </c:pt>
                <c:pt idx="141">
                  <c:v>3.3</c:v>
                </c:pt>
                <c:pt idx="142">
                  <c:v>3.3</c:v>
                </c:pt>
                <c:pt idx="143">
                  <c:v>3.3</c:v>
                </c:pt>
                <c:pt idx="144">
                  <c:v>3.3</c:v>
                </c:pt>
                <c:pt idx="145">
                  <c:v>3.3</c:v>
                </c:pt>
                <c:pt idx="146">
                  <c:v>3.3</c:v>
                </c:pt>
                <c:pt idx="147">
                  <c:v>3.3</c:v>
                </c:pt>
                <c:pt idx="148">
                  <c:v>3.3</c:v>
                </c:pt>
                <c:pt idx="149">
                  <c:v>3.3</c:v>
                </c:pt>
                <c:pt idx="150">
                  <c:v>3.3</c:v>
                </c:pt>
                <c:pt idx="151">
                  <c:v>3.3</c:v>
                </c:pt>
                <c:pt idx="152">
                  <c:v>3.3</c:v>
                </c:pt>
                <c:pt idx="153">
                  <c:v>3.3</c:v>
                </c:pt>
                <c:pt idx="154">
                  <c:v>3.3</c:v>
                </c:pt>
                <c:pt idx="155">
                  <c:v>3.3</c:v>
                </c:pt>
                <c:pt idx="156">
                  <c:v>3.3</c:v>
                </c:pt>
                <c:pt idx="157">
                  <c:v>3.3</c:v>
                </c:pt>
                <c:pt idx="158">
                  <c:v>3.3</c:v>
                </c:pt>
                <c:pt idx="159">
                  <c:v>3.3</c:v>
                </c:pt>
                <c:pt idx="160">
                  <c:v>3.3</c:v>
                </c:pt>
                <c:pt idx="161">
                  <c:v>3.3</c:v>
                </c:pt>
                <c:pt idx="162">
                  <c:v>3.3</c:v>
                </c:pt>
                <c:pt idx="163">
                  <c:v>3.3</c:v>
                </c:pt>
                <c:pt idx="164">
                  <c:v>3.3</c:v>
                </c:pt>
                <c:pt idx="165">
                  <c:v>3.3</c:v>
                </c:pt>
                <c:pt idx="166">
                  <c:v>3.3</c:v>
                </c:pt>
                <c:pt idx="167">
                  <c:v>3.3</c:v>
                </c:pt>
                <c:pt idx="168">
                  <c:v>3.3</c:v>
                </c:pt>
                <c:pt idx="169">
                  <c:v>3.3</c:v>
                </c:pt>
                <c:pt idx="170">
                  <c:v>3.3</c:v>
                </c:pt>
                <c:pt idx="171">
                  <c:v>3.3</c:v>
                </c:pt>
                <c:pt idx="172">
                  <c:v>3.3</c:v>
                </c:pt>
                <c:pt idx="173">
                  <c:v>3.3</c:v>
                </c:pt>
                <c:pt idx="174">
                  <c:v>3.3</c:v>
                </c:pt>
                <c:pt idx="175">
                  <c:v>3.3</c:v>
                </c:pt>
                <c:pt idx="176">
                  <c:v>3.3</c:v>
                </c:pt>
                <c:pt idx="177">
                  <c:v>3.3</c:v>
                </c:pt>
                <c:pt idx="178">
                  <c:v>3.3</c:v>
                </c:pt>
                <c:pt idx="179">
                  <c:v>3.3</c:v>
                </c:pt>
                <c:pt idx="180">
                  <c:v>3.3</c:v>
                </c:pt>
                <c:pt idx="181">
                  <c:v>3.3</c:v>
                </c:pt>
                <c:pt idx="182">
                  <c:v>3.3</c:v>
                </c:pt>
                <c:pt idx="183">
                  <c:v>3.3</c:v>
                </c:pt>
                <c:pt idx="184">
                  <c:v>3.3</c:v>
                </c:pt>
                <c:pt idx="185">
                  <c:v>3.3</c:v>
                </c:pt>
                <c:pt idx="186">
                  <c:v>3.3</c:v>
                </c:pt>
                <c:pt idx="187">
                  <c:v>3.3</c:v>
                </c:pt>
                <c:pt idx="188">
                  <c:v>3.3</c:v>
                </c:pt>
                <c:pt idx="189">
                  <c:v>3.3</c:v>
                </c:pt>
                <c:pt idx="190">
                  <c:v>3.3</c:v>
                </c:pt>
                <c:pt idx="191">
                  <c:v>3.3</c:v>
                </c:pt>
                <c:pt idx="192">
                  <c:v>3.3</c:v>
                </c:pt>
                <c:pt idx="193">
                  <c:v>3.3</c:v>
                </c:pt>
                <c:pt idx="194">
                  <c:v>3.3</c:v>
                </c:pt>
                <c:pt idx="195">
                  <c:v>3.3</c:v>
                </c:pt>
                <c:pt idx="196">
                  <c:v>3.3</c:v>
                </c:pt>
                <c:pt idx="197">
                  <c:v>3.3</c:v>
                </c:pt>
                <c:pt idx="198">
                  <c:v>3.3</c:v>
                </c:pt>
                <c:pt idx="199">
                  <c:v>3.3</c:v>
                </c:pt>
                <c:pt idx="200">
                  <c:v>3.3</c:v>
                </c:pt>
                <c:pt idx="201">
                  <c:v>3.3</c:v>
                </c:pt>
                <c:pt idx="202">
                  <c:v>3.3</c:v>
                </c:pt>
                <c:pt idx="203">
                  <c:v>3.3</c:v>
                </c:pt>
                <c:pt idx="204">
                  <c:v>3.3</c:v>
                </c:pt>
                <c:pt idx="205">
                  <c:v>3.3</c:v>
                </c:pt>
                <c:pt idx="206">
                  <c:v>3.3</c:v>
                </c:pt>
                <c:pt idx="207">
                  <c:v>3.3</c:v>
                </c:pt>
                <c:pt idx="208">
                  <c:v>3.3</c:v>
                </c:pt>
                <c:pt idx="209">
                  <c:v>3.3</c:v>
                </c:pt>
                <c:pt idx="210">
                  <c:v>3.3</c:v>
                </c:pt>
                <c:pt idx="211">
                  <c:v>3.3</c:v>
                </c:pt>
                <c:pt idx="212">
                  <c:v>3.3</c:v>
                </c:pt>
                <c:pt idx="213">
                  <c:v>3.3</c:v>
                </c:pt>
                <c:pt idx="214">
                  <c:v>3.3</c:v>
                </c:pt>
                <c:pt idx="215">
                  <c:v>3.3</c:v>
                </c:pt>
                <c:pt idx="216">
                  <c:v>3.3</c:v>
                </c:pt>
                <c:pt idx="217">
                  <c:v>3.3</c:v>
                </c:pt>
                <c:pt idx="218">
                  <c:v>3.3</c:v>
                </c:pt>
                <c:pt idx="219">
                  <c:v>3.3</c:v>
                </c:pt>
                <c:pt idx="220">
                  <c:v>3.3</c:v>
                </c:pt>
                <c:pt idx="221">
                  <c:v>3.3</c:v>
                </c:pt>
                <c:pt idx="222">
                  <c:v>3.3</c:v>
                </c:pt>
                <c:pt idx="223">
                  <c:v>3.3</c:v>
                </c:pt>
                <c:pt idx="224">
                  <c:v>3.3</c:v>
                </c:pt>
                <c:pt idx="225">
                  <c:v>3.3</c:v>
                </c:pt>
                <c:pt idx="226">
                  <c:v>3.3</c:v>
                </c:pt>
                <c:pt idx="227">
                  <c:v>3.3</c:v>
                </c:pt>
                <c:pt idx="228">
                  <c:v>3.3</c:v>
                </c:pt>
                <c:pt idx="229">
                  <c:v>3.3</c:v>
                </c:pt>
                <c:pt idx="230">
                  <c:v>3.3</c:v>
                </c:pt>
                <c:pt idx="231">
                  <c:v>3.3</c:v>
                </c:pt>
                <c:pt idx="232">
                  <c:v>3.3</c:v>
                </c:pt>
                <c:pt idx="233">
                  <c:v>3.3</c:v>
                </c:pt>
                <c:pt idx="234">
                  <c:v>3.3</c:v>
                </c:pt>
                <c:pt idx="235">
                  <c:v>3.3</c:v>
                </c:pt>
                <c:pt idx="236">
                  <c:v>3.3</c:v>
                </c:pt>
                <c:pt idx="237">
                  <c:v>3.3</c:v>
                </c:pt>
                <c:pt idx="238">
                  <c:v>3.3</c:v>
                </c:pt>
                <c:pt idx="239">
                  <c:v>3.3</c:v>
                </c:pt>
                <c:pt idx="240">
                  <c:v>3.3</c:v>
                </c:pt>
                <c:pt idx="241">
                  <c:v>3.3</c:v>
                </c:pt>
                <c:pt idx="242">
                  <c:v>3.3</c:v>
                </c:pt>
                <c:pt idx="243">
                  <c:v>3.3</c:v>
                </c:pt>
                <c:pt idx="244">
                  <c:v>3.3</c:v>
                </c:pt>
                <c:pt idx="245">
                  <c:v>3.3</c:v>
                </c:pt>
                <c:pt idx="246">
                  <c:v>3.3</c:v>
                </c:pt>
                <c:pt idx="247">
                  <c:v>3.3</c:v>
                </c:pt>
                <c:pt idx="248">
                  <c:v>3.3</c:v>
                </c:pt>
                <c:pt idx="249">
                  <c:v>3.3</c:v>
                </c:pt>
                <c:pt idx="250">
                  <c:v>3.3</c:v>
                </c:pt>
                <c:pt idx="251">
                  <c:v>3.3</c:v>
                </c:pt>
                <c:pt idx="252">
                  <c:v>3.3</c:v>
                </c:pt>
                <c:pt idx="253">
                  <c:v>3.3</c:v>
                </c:pt>
                <c:pt idx="254">
                  <c:v>3.3</c:v>
                </c:pt>
                <c:pt idx="255">
                  <c:v>3.3</c:v>
                </c:pt>
                <c:pt idx="256">
                  <c:v>3.3</c:v>
                </c:pt>
                <c:pt idx="257">
                  <c:v>3.3</c:v>
                </c:pt>
                <c:pt idx="258">
                  <c:v>3.3</c:v>
                </c:pt>
                <c:pt idx="259">
                  <c:v>3.3</c:v>
                </c:pt>
                <c:pt idx="260">
                  <c:v>3.3</c:v>
                </c:pt>
                <c:pt idx="261">
                  <c:v>3.3</c:v>
                </c:pt>
                <c:pt idx="262">
                  <c:v>3.3</c:v>
                </c:pt>
                <c:pt idx="263">
                  <c:v>3.3</c:v>
                </c:pt>
                <c:pt idx="264">
                  <c:v>3.3</c:v>
                </c:pt>
                <c:pt idx="265">
                  <c:v>3.3</c:v>
                </c:pt>
                <c:pt idx="266">
                  <c:v>3.3</c:v>
                </c:pt>
                <c:pt idx="267">
                  <c:v>3.3</c:v>
                </c:pt>
                <c:pt idx="268">
                  <c:v>3.3</c:v>
                </c:pt>
                <c:pt idx="269">
                  <c:v>3.3</c:v>
                </c:pt>
                <c:pt idx="270">
                  <c:v>3.3</c:v>
                </c:pt>
                <c:pt idx="271">
                  <c:v>3.3</c:v>
                </c:pt>
                <c:pt idx="272">
                  <c:v>3.3</c:v>
                </c:pt>
                <c:pt idx="273">
                  <c:v>3.3</c:v>
                </c:pt>
                <c:pt idx="274">
                  <c:v>3.3</c:v>
                </c:pt>
                <c:pt idx="275">
                  <c:v>3.3</c:v>
                </c:pt>
                <c:pt idx="276">
                  <c:v>3.3</c:v>
                </c:pt>
                <c:pt idx="277">
                  <c:v>3.3</c:v>
                </c:pt>
                <c:pt idx="278">
                  <c:v>3.3</c:v>
                </c:pt>
                <c:pt idx="279">
                  <c:v>3.3</c:v>
                </c:pt>
                <c:pt idx="280">
                  <c:v>3.3</c:v>
                </c:pt>
                <c:pt idx="281">
                  <c:v>3.3</c:v>
                </c:pt>
                <c:pt idx="282">
                  <c:v>3.3</c:v>
                </c:pt>
                <c:pt idx="283">
                  <c:v>3.3</c:v>
                </c:pt>
                <c:pt idx="284">
                  <c:v>3.3</c:v>
                </c:pt>
                <c:pt idx="285">
                  <c:v>3.3</c:v>
                </c:pt>
                <c:pt idx="286">
                  <c:v>3.3</c:v>
                </c:pt>
                <c:pt idx="287">
                  <c:v>3.3</c:v>
                </c:pt>
                <c:pt idx="288">
                  <c:v>3.3</c:v>
                </c:pt>
                <c:pt idx="289">
                  <c:v>3.3</c:v>
                </c:pt>
                <c:pt idx="290">
                  <c:v>3.3</c:v>
                </c:pt>
                <c:pt idx="291">
                  <c:v>3.3</c:v>
                </c:pt>
                <c:pt idx="292">
                  <c:v>3.3</c:v>
                </c:pt>
                <c:pt idx="293">
                  <c:v>3.3</c:v>
                </c:pt>
                <c:pt idx="294">
                  <c:v>3.3</c:v>
                </c:pt>
                <c:pt idx="295">
                  <c:v>3.3</c:v>
                </c:pt>
                <c:pt idx="296">
                  <c:v>3.3</c:v>
                </c:pt>
                <c:pt idx="297">
                  <c:v>3.3</c:v>
                </c:pt>
                <c:pt idx="298">
                  <c:v>3.3</c:v>
                </c:pt>
                <c:pt idx="299">
                  <c:v>3.3</c:v>
                </c:pt>
                <c:pt idx="300">
                  <c:v>3.3</c:v>
                </c:pt>
                <c:pt idx="301">
                  <c:v>3.3</c:v>
                </c:pt>
                <c:pt idx="302">
                  <c:v>3.3</c:v>
                </c:pt>
                <c:pt idx="303">
                  <c:v>3.3</c:v>
                </c:pt>
                <c:pt idx="304">
                  <c:v>3.3</c:v>
                </c:pt>
                <c:pt idx="305">
                  <c:v>3.3</c:v>
                </c:pt>
                <c:pt idx="306">
                  <c:v>3.3</c:v>
                </c:pt>
                <c:pt idx="307">
                  <c:v>3.3</c:v>
                </c:pt>
                <c:pt idx="308">
                  <c:v>3.3</c:v>
                </c:pt>
                <c:pt idx="309">
                  <c:v>3.3</c:v>
                </c:pt>
                <c:pt idx="310">
                  <c:v>3.3</c:v>
                </c:pt>
                <c:pt idx="311">
                  <c:v>3.3</c:v>
                </c:pt>
                <c:pt idx="312">
                  <c:v>3.3</c:v>
                </c:pt>
                <c:pt idx="313">
                  <c:v>3.3</c:v>
                </c:pt>
                <c:pt idx="314">
                  <c:v>3.3</c:v>
                </c:pt>
                <c:pt idx="315">
                  <c:v>3.3</c:v>
                </c:pt>
                <c:pt idx="316">
                  <c:v>3.3</c:v>
                </c:pt>
                <c:pt idx="317">
                  <c:v>3.3</c:v>
                </c:pt>
                <c:pt idx="318">
                  <c:v>3.3</c:v>
                </c:pt>
                <c:pt idx="319">
                  <c:v>3.3</c:v>
                </c:pt>
                <c:pt idx="320">
                  <c:v>3.3</c:v>
                </c:pt>
                <c:pt idx="321">
                  <c:v>3.3</c:v>
                </c:pt>
                <c:pt idx="322">
                  <c:v>3.3</c:v>
                </c:pt>
                <c:pt idx="323">
                  <c:v>3.3</c:v>
                </c:pt>
                <c:pt idx="324">
                  <c:v>3.3</c:v>
                </c:pt>
                <c:pt idx="325">
                  <c:v>3.3</c:v>
                </c:pt>
                <c:pt idx="326">
                  <c:v>3.3</c:v>
                </c:pt>
                <c:pt idx="327">
                  <c:v>3.3</c:v>
                </c:pt>
                <c:pt idx="328">
                  <c:v>3.3</c:v>
                </c:pt>
                <c:pt idx="329">
                  <c:v>3.3</c:v>
                </c:pt>
                <c:pt idx="330">
                  <c:v>3.3</c:v>
                </c:pt>
                <c:pt idx="331">
                  <c:v>3.3</c:v>
                </c:pt>
                <c:pt idx="332">
                  <c:v>3.3</c:v>
                </c:pt>
                <c:pt idx="333">
                  <c:v>3.3</c:v>
                </c:pt>
                <c:pt idx="334">
                  <c:v>3.3</c:v>
                </c:pt>
                <c:pt idx="335">
                  <c:v>3.3</c:v>
                </c:pt>
                <c:pt idx="336">
                  <c:v>3.3</c:v>
                </c:pt>
                <c:pt idx="337">
                  <c:v>3.3</c:v>
                </c:pt>
                <c:pt idx="338">
                  <c:v>3.3</c:v>
                </c:pt>
                <c:pt idx="339">
                  <c:v>3.3</c:v>
                </c:pt>
                <c:pt idx="340">
                  <c:v>3.3</c:v>
                </c:pt>
                <c:pt idx="341">
                  <c:v>3.3</c:v>
                </c:pt>
                <c:pt idx="342">
                  <c:v>3.3</c:v>
                </c:pt>
                <c:pt idx="343">
                  <c:v>3.3</c:v>
                </c:pt>
                <c:pt idx="344">
                  <c:v>3.3</c:v>
                </c:pt>
                <c:pt idx="345">
                  <c:v>3.3</c:v>
                </c:pt>
                <c:pt idx="346">
                  <c:v>3.3</c:v>
                </c:pt>
                <c:pt idx="347">
                  <c:v>3.3</c:v>
                </c:pt>
                <c:pt idx="348">
                  <c:v>3.3</c:v>
                </c:pt>
                <c:pt idx="349">
                  <c:v>3.3</c:v>
                </c:pt>
                <c:pt idx="350">
                  <c:v>3.3</c:v>
                </c:pt>
                <c:pt idx="351">
                  <c:v>3.3</c:v>
                </c:pt>
                <c:pt idx="352">
                  <c:v>3.3</c:v>
                </c:pt>
                <c:pt idx="353">
                  <c:v>3.3</c:v>
                </c:pt>
                <c:pt idx="354">
                  <c:v>3.3</c:v>
                </c:pt>
                <c:pt idx="355">
                  <c:v>3.3</c:v>
                </c:pt>
                <c:pt idx="356">
                  <c:v>3.3</c:v>
                </c:pt>
                <c:pt idx="357">
                  <c:v>3.3</c:v>
                </c:pt>
                <c:pt idx="358">
                  <c:v>3.3</c:v>
                </c:pt>
                <c:pt idx="359">
                  <c:v>3.3</c:v>
                </c:pt>
                <c:pt idx="360">
                  <c:v>3.3</c:v>
                </c:pt>
                <c:pt idx="361">
                  <c:v>3.3</c:v>
                </c:pt>
                <c:pt idx="362">
                  <c:v>3.3</c:v>
                </c:pt>
                <c:pt idx="363">
                  <c:v>3.3</c:v>
                </c:pt>
                <c:pt idx="364">
                  <c:v>3.3</c:v>
                </c:pt>
                <c:pt idx="365">
                  <c:v>3.3</c:v>
                </c:pt>
                <c:pt idx="366">
                  <c:v>3.3</c:v>
                </c:pt>
                <c:pt idx="367">
                  <c:v>3.3</c:v>
                </c:pt>
                <c:pt idx="368">
                  <c:v>3.3</c:v>
                </c:pt>
                <c:pt idx="369">
                  <c:v>3.3</c:v>
                </c:pt>
                <c:pt idx="370">
                  <c:v>3.3</c:v>
                </c:pt>
                <c:pt idx="371">
                  <c:v>3.3</c:v>
                </c:pt>
                <c:pt idx="372">
                  <c:v>3.3</c:v>
                </c:pt>
                <c:pt idx="373">
                  <c:v>3.3</c:v>
                </c:pt>
                <c:pt idx="374">
                  <c:v>3.3</c:v>
                </c:pt>
                <c:pt idx="375">
                  <c:v>3.3</c:v>
                </c:pt>
                <c:pt idx="376">
                  <c:v>3.3</c:v>
                </c:pt>
                <c:pt idx="377">
                  <c:v>3.3</c:v>
                </c:pt>
                <c:pt idx="378">
                  <c:v>3.3</c:v>
                </c:pt>
                <c:pt idx="379">
                  <c:v>3.3</c:v>
                </c:pt>
                <c:pt idx="380">
                  <c:v>3.3</c:v>
                </c:pt>
                <c:pt idx="381">
                  <c:v>3.3</c:v>
                </c:pt>
                <c:pt idx="382">
                  <c:v>3.3</c:v>
                </c:pt>
                <c:pt idx="383">
                  <c:v>3.3</c:v>
                </c:pt>
                <c:pt idx="384">
                  <c:v>3.3</c:v>
                </c:pt>
                <c:pt idx="385">
                  <c:v>3.3</c:v>
                </c:pt>
                <c:pt idx="386">
                  <c:v>3.3</c:v>
                </c:pt>
                <c:pt idx="387">
                  <c:v>3.3</c:v>
                </c:pt>
                <c:pt idx="388">
                  <c:v>3.3</c:v>
                </c:pt>
                <c:pt idx="389">
                  <c:v>3.3</c:v>
                </c:pt>
                <c:pt idx="390">
                  <c:v>3.3</c:v>
                </c:pt>
                <c:pt idx="391">
                  <c:v>3.3</c:v>
                </c:pt>
                <c:pt idx="392">
                  <c:v>3.3</c:v>
                </c:pt>
                <c:pt idx="393">
                  <c:v>3.3</c:v>
                </c:pt>
                <c:pt idx="394">
                  <c:v>3.3</c:v>
                </c:pt>
                <c:pt idx="395">
                  <c:v>3.3</c:v>
                </c:pt>
                <c:pt idx="396">
                  <c:v>3.3</c:v>
                </c:pt>
                <c:pt idx="397">
                  <c:v>3.3</c:v>
                </c:pt>
                <c:pt idx="398">
                  <c:v>3.3</c:v>
                </c:pt>
                <c:pt idx="399">
                  <c:v>3.3</c:v>
                </c:pt>
                <c:pt idx="400">
                  <c:v>3.3</c:v>
                </c:pt>
                <c:pt idx="401">
                  <c:v>3.3</c:v>
                </c:pt>
                <c:pt idx="402">
                  <c:v>3.3</c:v>
                </c:pt>
                <c:pt idx="403">
                  <c:v>3.3</c:v>
                </c:pt>
                <c:pt idx="404">
                  <c:v>3.3</c:v>
                </c:pt>
                <c:pt idx="405">
                  <c:v>3.3</c:v>
                </c:pt>
                <c:pt idx="406">
                  <c:v>3.3</c:v>
                </c:pt>
                <c:pt idx="407">
                  <c:v>3.3</c:v>
                </c:pt>
                <c:pt idx="408">
                  <c:v>3.3</c:v>
                </c:pt>
                <c:pt idx="409">
                  <c:v>3.3</c:v>
                </c:pt>
                <c:pt idx="410">
                  <c:v>3.3</c:v>
                </c:pt>
                <c:pt idx="411">
                  <c:v>3.3</c:v>
                </c:pt>
                <c:pt idx="412">
                  <c:v>3.3</c:v>
                </c:pt>
                <c:pt idx="413">
                  <c:v>3.3</c:v>
                </c:pt>
                <c:pt idx="414">
                  <c:v>3.3</c:v>
                </c:pt>
                <c:pt idx="415">
                  <c:v>3.3</c:v>
                </c:pt>
                <c:pt idx="416">
                  <c:v>3.3</c:v>
                </c:pt>
                <c:pt idx="417">
                  <c:v>3.3</c:v>
                </c:pt>
                <c:pt idx="418">
                  <c:v>3.3</c:v>
                </c:pt>
                <c:pt idx="419">
                  <c:v>3.3</c:v>
                </c:pt>
                <c:pt idx="420">
                  <c:v>3.3</c:v>
                </c:pt>
                <c:pt idx="421">
                  <c:v>3.3</c:v>
                </c:pt>
                <c:pt idx="422">
                  <c:v>3.3</c:v>
                </c:pt>
                <c:pt idx="423">
                  <c:v>3.3</c:v>
                </c:pt>
                <c:pt idx="424">
                  <c:v>3.3</c:v>
                </c:pt>
                <c:pt idx="425">
                  <c:v>3.3</c:v>
                </c:pt>
                <c:pt idx="426">
                  <c:v>3.3</c:v>
                </c:pt>
                <c:pt idx="427">
                  <c:v>3.3</c:v>
                </c:pt>
                <c:pt idx="428">
                  <c:v>3.3</c:v>
                </c:pt>
                <c:pt idx="429">
                  <c:v>3.3</c:v>
                </c:pt>
                <c:pt idx="430">
                  <c:v>3.3</c:v>
                </c:pt>
                <c:pt idx="431">
                  <c:v>3.3</c:v>
                </c:pt>
                <c:pt idx="432">
                  <c:v>3.3</c:v>
                </c:pt>
                <c:pt idx="433">
                  <c:v>3.3</c:v>
                </c:pt>
                <c:pt idx="434">
                  <c:v>3.3</c:v>
                </c:pt>
                <c:pt idx="435">
                  <c:v>3.3</c:v>
                </c:pt>
                <c:pt idx="436">
                  <c:v>3.3</c:v>
                </c:pt>
                <c:pt idx="437">
                  <c:v>3.3</c:v>
                </c:pt>
                <c:pt idx="438">
                  <c:v>3.3</c:v>
                </c:pt>
                <c:pt idx="439">
                  <c:v>3.3</c:v>
                </c:pt>
                <c:pt idx="440">
                  <c:v>3.3</c:v>
                </c:pt>
                <c:pt idx="441">
                  <c:v>3.3</c:v>
                </c:pt>
                <c:pt idx="442">
                  <c:v>3.3</c:v>
                </c:pt>
                <c:pt idx="443">
                  <c:v>3.3</c:v>
                </c:pt>
                <c:pt idx="444">
                  <c:v>3.3</c:v>
                </c:pt>
                <c:pt idx="445">
                  <c:v>3.3</c:v>
                </c:pt>
                <c:pt idx="446">
                  <c:v>3.3</c:v>
                </c:pt>
                <c:pt idx="447">
                  <c:v>3.3</c:v>
                </c:pt>
                <c:pt idx="448">
                  <c:v>3.3</c:v>
                </c:pt>
                <c:pt idx="449">
                  <c:v>3.3</c:v>
                </c:pt>
                <c:pt idx="450">
                  <c:v>3.3</c:v>
                </c:pt>
                <c:pt idx="451">
                  <c:v>3.3</c:v>
                </c:pt>
                <c:pt idx="452">
                  <c:v>3.3</c:v>
                </c:pt>
                <c:pt idx="453">
                  <c:v>3.3</c:v>
                </c:pt>
                <c:pt idx="454">
                  <c:v>3.3</c:v>
                </c:pt>
                <c:pt idx="455">
                  <c:v>3.3</c:v>
                </c:pt>
                <c:pt idx="456">
                  <c:v>3.3</c:v>
                </c:pt>
                <c:pt idx="457">
                  <c:v>3.3</c:v>
                </c:pt>
                <c:pt idx="458">
                  <c:v>3.3</c:v>
                </c:pt>
                <c:pt idx="459">
                  <c:v>3.3</c:v>
                </c:pt>
                <c:pt idx="460">
                  <c:v>3.3</c:v>
                </c:pt>
                <c:pt idx="461">
                  <c:v>3.3</c:v>
                </c:pt>
                <c:pt idx="462">
                  <c:v>3.3</c:v>
                </c:pt>
                <c:pt idx="463">
                  <c:v>3.3</c:v>
                </c:pt>
                <c:pt idx="464">
                  <c:v>3.3</c:v>
                </c:pt>
                <c:pt idx="465">
                  <c:v>3.3</c:v>
                </c:pt>
                <c:pt idx="466">
                  <c:v>3.3</c:v>
                </c:pt>
                <c:pt idx="467">
                  <c:v>3.3</c:v>
                </c:pt>
                <c:pt idx="468">
                  <c:v>3.3</c:v>
                </c:pt>
                <c:pt idx="469">
                  <c:v>3.3</c:v>
                </c:pt>
                <c:pt idx="470">
                  <c:v>3.3</c:v>
                </c:pt>
                <c:pt idx="471">
                  <c:v>3.3</c:v>
                </c:pt>
                <c:pt idx="472">
                  <c:v>3.3</c:v>
                </c:pt>
                <c:pt idx="473">
                  <c:v>3.3</c:v>
                </c:pt>
                <c:pt idx="474">
                  <c:v>3.3</c:v>
                </c:pt>
                <c:pt idx="475">
                  <c:v>3.3</c:v>
                </c:pt>
                <c:pt idx="476">
                  <c:v>3.3</c:v>
                </c:pt>
                <c:pt idx="477">
                  <c:v>3.3</c:v>
                </c:pt>
                <c:pt idx="478">
                  <c:v>3.3</c:v>
                </c:pt>
                <c:pt idx="479">
                  <c:v>3.3</c:v>
                </c:pt>
                <c:pt idx="480">
                  <c:v>3.3</c:v>
                </c:pt>
                <c:pt idx="481">
                  <c:v>3.3</c:v>
                </c:pt>
                <c:pt idx="482">
                  <c:v>3.3</c:v>
                </c:pt>
                <c:pt idx="483">
                  <c:v>3.3</c:v>
                </c:pt>
                <c:pt idx="484">
                  <c:v>3.3</c:v>
                </c:pt>
                <c:pt idx="485">
                  <c:v>3.3</c:v>
                </c:pt>
                <c:pt idx="486">
                  <c:v>3.3</c:v>
                </c:pt>
                <c:pt idx="487">
                  <c:v>3.3</c:v>
                </c:pt>
                <c:pt idx="488">
                  <c:v>3.3</c:v>
                </c:pt>
                <c:pt idx="489">
                  <c:v>3.3</c:v>
                </c:pt>
                <c:pt idx="490">
                  <c:v>3.3</c:v>
                </c:pt>
                <c:pt idx="491">
                  <c:v>3.3</c:v>
                </c:pt>
                <c:pt idx="492">
                  <c:v>3.3</c:v>
                </c:pt>
                <c:pt idx="493">
                  <c:v>3.3</c:v>
                </c:pt>
                <c:pt idx="494">
                  <c:v>3.3</c:v>
                </c:pt>
                <c:pt idx="495">
                  <c:v>3.3</c:v>
                </c:pt>
                <c:pt idx="496">
                  <c:v>3.3</c:v>
                </c:pt>
                <c:pt idx="497">
                  <c:v>3.3</c:v>
                </c:pt>
                <c:pt idx="498">
                  <c:v>3.3</c:v>
                </c:pt>
                <c:pt idx="499">
                  <c:v>3.3</c:v>
                </c:pt>
                <c:pt idx="500">
                  <c:v>3.3</c:v>
                </c:pt>
                <c:pt idx="501">
                  <c:v>3.3</c:v>
                </c:pt>
                <c:pt idx="502">
                  <c:v>3.3</c:v>
                </c:pt>
                <c:pt idx="503">
                  <c:v>3.3</c:v>
                </c:pt>
                <c:pt idx="504">
                  <c:v>3.3</c:v>
                </c:pt>
                <c:pt idx="505">
                  <c:v>3.3</c:v>
                </c:pt>
                <c:pt idx="506">
                  <c:v>3.3</c:v>
                </c:pt>
                <c:pt idx="507">
                  <c:v>3.3</c:v>
                </c:pt>
                <c:pt idx="508">
                  <c:v>3.3</c:v>
                </c:pt>
                <c:pt idx="509">
                  <c:v>3.3</c:v>
                </c:pt>
                <c:pt idx="510">
                  <c:v>3.3</c:v>
                </c:pt>
                <c:pt idx="511">
                  <c:v>3.3</c:v>
                </c:pt>
                <c:pt idx="512">
                  <c:v>3.3</c:v>
                </c:pt>
                <c:pt idx="513">
                  <c:v>3.3</c:v>
                </c:pt>
                <c:pt idx="514">
                  <c:v>3.3</c:v>
                </c:pt>
                <c:pt idx="515">
                  <c:v>3.3</c:v>
                </c:pt>
                <c:pt idx="516">
                  <c:v>3.3</c:v>
                </c:pt>
                <c:pt idx="517">
                  <c:v>3.3</c:v>
                </c:pt>
                <c:pt idx="518">
                  <c:v>3.3</c:v>
                </c:pt>
                <c:pt idx="519">
                  <c:v>3.3</c:v>
                </c:pt>
                <c:pt idx="520">
                  <c:v>3.3</c:v>
                </c:pt>
                <c:pt idx="521">
                  <c:v>3.3</c:v>
                </c:pt>
                <c:pt idx="522">
                  <c:v>3.3</c:v>
                </c:pt>
                <c:pt idx="523">
                  <c:v>3.3</c:v>
                </c:pt>
                <c:pt idx="524">
                  <c:v>3.3</c:v>
                </c:pt>
                <c:pt idx="525">
                  <c:v>3.3</c:v>
                </c:pt>
                <c:pt idx="526">
                  <c:v>3.3</c:v>
                </c:pt>
                <c:pt idx="527">
                  <c:v>3.3</c:v>
                </c:pt>
                <c:pt idx="528">
                  <c:v>3.3</c:v>
                </c:pt>
                <c:pt idx="529">
                  <c:v>3.3</c:v>
                </c:pt>
                <c:pt idx="530">
                  <c:v>3.3</c:v>
                </c:pt>
                <c:pt idx="531">
                  <c:v>3.3</c:v>
                </c:pt>
                <c:pt idx="532">
                  <c:v>3.3</c:v>
                </c:pt>
                <c:pt idx="533">
                  <c:v>3.3</c:v>
                </c:pt>
                <c:pt idx="534">
                  <c:v>3.3</c:v>
                </c:pt>
                <c:pt idx="535">
                  <c:v>3.3</c:v>
                </c:pt>
                <c:pt idx="536">
                  <c:v>3.3</c:v>
                </c:pt>
                <c:pt idx="537">
                  <c:v>3.3</c:v>
                </c:pt>
                <c:pt idx="538">
                  <c:v>3.3</c:v>
                </c:pt>
                <c:pt idx="539">
                  <c:v>3.3</c:v>
                </c:pt>
                <c:pt idx="540">
                  <c:v>3.3</c:v>
                </c:pt>
                <c:pt idx="541">
                  <c:v>3.3</c:v>
                </c:pt>
                <c:pt idx="542">
                  <c:v>3.3</c:v>
                </c:pt>
                <c:pt idx="543">
                  <c:v>3.3</c:v>
                </c:pt>
                <c:pt idx="544">
                  <c:v>3.3</c:v>
                </c:pt>
                <c:pt idx="545">
                  <c:v>3.3</c:v>
                </c:pt>
                <c:pt idx="546">
                  <c:v>3.3</c:v>
                </c:pt>
                <c:pt idx="547">
                  <c:v>3.3</c:v>
                </c:pt>
                <c:pt idx="548">
                  <c:v>3.3</c:v>
                </c:pt>
                <c:pt idx="549">
                  <c:v>3.3</c:v>
                </c:pt>
                <c:pt idx="550">
                  <c:v>3.3</c:v>
                </c:pt>
                <c:pt idx="551">
                  <c:v>3.3</c:v>
                </c:pt>
                <c:pt idx="552">
                  <c:v>3.3</c:v>
                </c:pt>
                <c:pt idx="553">
                  <c:v>3.3</c:v>
                </c:pt>
                <c:pt idx="554">
                  <c:v>3.3</c:v>
                </c:pt>
                <c:pt idx="555">
                  <c:v>3.3</c:v>
                </c:pt>
                <c:pt idx="556">
                  <c:v>3.3</c:v>
                </c:pt>
                <c:pt idx="557">
                  <c:v>3.3</c:v>
                </c:pt>
                <c:pt idx="558">
                  <c:v>3.3</c:v>
                </c:pt>
                <c:pt idx="559">
                  <c:v>3.3</c:v>
                </c:pt>
                <c:pt idx="560">
                  <c:v>3.3</c:v>
                </c:pt>
                <c:pt idx="561">
                  <c:v>3.3</c:v>
                </c:pt>
                <c:pt idx="562">
                  <c:v>3.3</c:v>
                </c:pt>
                <c:pt idx="563">
                  <c:v>3.3</c:v>
                </c:pt>
                <c:pt idx="564">
                  <c:v>3.3</c:v>
                </c:pt>
                <c:pt idx="565">
                  <c:v>3.3</c:v>
                </c:pt>
                <c:pt idx="566">
                  <c:v>3.3</c:v>
                </c:pt>
                <c:pt idx="567">
                  <c:v>3.3</c:v>
                </c:pt>
                <c:pt idx="568">
                  <c:v>3.3</c:v>
                </c:pt>
                <c:pt idx="569">
                  <c:v>3.3</c:v>
                </c:pt>
                <c:pt idx="570">
                  <c:v>3.3</c:v>
                </c:pt>
                <c:pt idx="571">
                  <c:v>3.3</c:v>
                </c:pt>
                <c:pt idx="572">
                  <c:v>3.3</c:v>
                </c:pt>
                <c:pt idx="573">
                  <c:v>3.3</c:v>
                </c:pt>
                <c:pt idx="574">
                  <c:v>3.3</c:v>
                </c:pt>
                <c:pt idx="575">
                  <c:v>3.3</c:v>
                </c:pt>
                <c:pt idx="576">
                  <c:v>3.3</c:v>
                </c:pt>
                <c:pt idx="577">
                  <c:v>3.3</c:v>
                </c:pt>
                <c:pt idx="578">
                  <c:v>3.3</c:v>
                </c:pt>
                <c:pt idx="579">
                  <c:v>3.3</c:v>
                </c:pt>
                <c:pt idx="580">
                  <c:v>3.3</c:v>
                </c:pt>
                <c:pt idx="581">
                  <c:v>3.3</c:v>
                </c:pt>
                <c:pt idx="582">
                  <c:v>3.3</c:v>
                </c:pt>
                <c:pt idx="583">
                  <c:v>3.3</c:v>
                </c:pt>
                <c:pt idx="584">
                  <c:v>3.3</c:v>
                </c:pt>
                <c:pt idx="585">
                  <c:v>3.3</c:v>
                </c:pt>
                <c:pt idx="586">
                  <c:v>3.3</c:v>
                </c:pt>
                <c:pt idx="587">
                  <c:v>3.3</c:v>
                </c:pt>
                <c:pt idx="588">
                  <c:v>3.3</c:v>
                </c:pt>
                <c:pt idx="589">
                  <c:v>3.3</c:v>
                </c:pt>
                <c:pt idx="590">
                  <c:v>3.3</c:v>
                </c:pt>
                <c:pt idx="591">
                  <c:v>3.3</c:v>
                </c:pt>
                <c:pt idx="592">
                  <c:v>3.3</c:v>
                </c:pt>
                <c:pt idx="593">
                  <c:v>3.3</c:v>
                </c:pt>
                <c:pt idx="594">
                  <c:v>3.3</c:v>
                </c:pt>
                <c:pt idx="595">
                  <c:v>3.3</c:v>
                </c:pt>
                <c:pt idx="596">
                  <c:v>3.3</c:v>
                </c:pt>
                <c:pt idx="597">
                  <c:v>3.3</c:v>
                </c:pt>
                <c:pt idx="598">
                  <c:v>3.3</c:v>
                </c:pt>
                <c:pt idx="599">
                  <c:v>3.3</c:v>
                </c:pt>
                <c:pt idx="600">
                  <c:v>3.3</c:v>
                </c:pt>
                <c:pt idx="601">
                  <c:v>3.3</c:v>
                </c:pt>
                <c:pt idx="602">
                  <c:v>3.3</c:v>
                </c:pt>
                <c:pt idx="603">
                  <c:v>3.3</c:v>
                </c:pt>
                <c:pt idx="604">
                  <c:v>3.3</c:v>
                </c:pt>
                <c:pt idx="605">
                  <c:v>3.3</c:v>
                </c:pt>
                <c:pt idx="606">
                  <c:v>3.3</c:v>
                </c:pt>
                <c:pt idx="607">
                  <c:v>3.3</c:v>
                </c:pt>
                <c:pt idx="608">
                  <c:v>3.3</c:v>
                </c:pt>
                <c:pt idx="609">
                  <c:v>3.3</c:v>
                </c:pt>
                <c:pt idx="610">
                  <c:v>3.3</c:v>
                </c:pt>
                <c:pt idx="611">
                  <c:v>3.3</c:v>
                </c:pt>
                <c:pt idx="612">
                  <c:v>3.3</c:v>
                </c:pt>
                <c:pt idx="613">
                  <c:v>3.3</c:v>
                </c:pt>
                <c:pt idx="614">
                  <c:v>3.3</c:v>
                </c:pt>
                <c:pt idx="615">
                  <c:v>3.3</c:v>
                </c:pt>
                <c:pt idx="616">
                  <c:v>3.3</c:v>
                </c:pt>
                <c:pt idx="617">
                  <c:v>3.3</c:v>
                </c:pt>
                <c:pt idx="618">
                  <c:v>3.3</c:v>
                </c:pt>
                <c:pt idx="619">
                  <c:v>3.3</c:v>
                </c:pt>
                <c:pt idx="620">
                  <c:v>3.3</c:v>
                </c:pt>
                <c:pt idx="621">
                  <c:v>3.3</c:v>
                </c:pt>
                <c:pt idx="622">
                  <c:v>3.3</c:v>
                </c:pt>
                <c:pt idx="623">
                  <c:v>3.3</c:v>
                </c:pt>
                <c:pt idx="624">
                  <c:v>3.3</c:v>
                </c:pt>
                <c:pt idx="625">
                  <c:v>3.3</c:v>
                </c:pt>
                <c:pt idx="626">
                  <c:v>3.3</c:v>
                </c:pt>
                <c:pt idx="627">
                  <c:v>3.3</c:v>
                </c:pt>
                <c:pt idx="628">
                  <c:v>3.3</c:v>
                </c:pt>
                <c:pt idx="629">
                  <c:v>3.3</c:v>
                </c:pt>
                <c:pt idx="630">
                  <c:v>3.3</c:v>
                </c:pt>
                <c:pt idx="631">
                  <c:v>3.3</c:v>
                </c:pt>
                <c:pt idx="632">
                  <c:v>3.3</c:v>
                </c:pt>
                <c:pt idx="633">
                  <c:v>3.3</c:v>
                </c:pt>
                <c:pt idx="634">
                  <c:v>3.3</c:v>
                </c:pt>
                <c:pt idx="635">
                  <c:v>3.3</c:v>
                </c:pt>
                <c:pt idx="636">
                  <c:v>3.3</c:v>
                </c:pt>
                <c:pt idx="637">
                  <c:v>3.3</c:v>
                </c:pt>
                <c:pt idx="638">
                  <c:v>3.3</c:v>
                </c:pt>
                <c:pt idx="639">
                  <c:v>3.3</c:v>
                </c:pt>
              </c:numCache>
            </c:numRef>
          </c:yVal>
          <c:smooth val="1"/>
          <c:extLst>
            <c:ext xmlns:c16="http://schemas.microsoft.com/office/drawing/2014/chart" uri="{C3380CC4-5D6E-409C-BE32-E72D297353CC}">
              <c16:uniqueId val="{00000000-AD2A-48AA-8650-367F065140FF}"/>
            </c:ext>
          </c:extLst>
        </c:ser>
        <c:dLbls>
          <c:showLegendKey val="0"/>
          <c:showVal val="0"/>
          <c:showCatName val="0"/>
          <c:showSerName val="0"/>
          <c:showPercent val="0"/>
          <c:showBubbleSize val="0"/>
        </c:dLbls>
        <c:axId val="705003167"/>
        <c:axId val="623236655"/>
      </c:scatterChart>
      <c:valAx>
        <c:axId val="7050031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Time (</a:t>
                </a:r>
                <a:r>
                  <a:rPr lang="el-GR"/>
                  <a:t>μ</a:t>
                </a:r>
                <a:r>
                  <a:rPr lang="en-US"/>
                  <a:t>Sec)</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623236655"/>
        <c:crosses val="autoZero"/>
        <c:crossBetween val="midCat"/>
      </c:valAx>
      <c:valAx>
        <c:axId val="62323665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VCC (V)</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705003167"/>
        <c:crosses val="autoZero"/>
        <c:crossBetween val="midCat"/>
        <c:majorUnit val="1"/>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0"/>
          <c:order val="0"/>
          <c:tx>
            <c:v>Iin</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Sheet2!$Y$4:$Y$643</c:f>
              <c:numCache>
                <c:formatCode>0</c:formatCode>
                <c:ptCount val="640"/>
                <c:pt idx="0">
                  <c:v>25</c:v>
                </c:pt>
                <c:pt idx="1">
                  <c:v>50</c:v>
                </c:pt>
                <c:pt idx="2">
                  <c:v>75</c:v>
                </c:pt>
                <c:pt idx="3">
                  <c:v>100</c:v>
                </c:pt>
                <c:pt idx="4">
                  <c:v>125</c:v>
                </c:pt>
                <c:pt idx="5">
                  <c:v>150</c:v>
                </c:pt>
                <c:pt idx="6">
                  <c:v>175</c:v>
                </c:pt>
                <c:pt idx="7">
                  <c:v>200</c:v>
                </c:pt>
                <c:pt idx="8">
                  <c:v>225</c:v>
                </c:pt>
                <c:pt idx="9">
                  <c:v>250</c:v>
                </c:pt>
                <c:pt idx="10">
                  <c:v>275</c:v>
                </c:pt>
                <c:pt idx="11">
                  <c:v>300</c:v>
                </c:pt>
                <c:pt idx="12">
                  <c:v>325</c:v>
                </c:pt>
                <c:pt idx="13">
                  <c:v>350</c:v>
                </c:pt>
                <c:pt idx="14">
                  <c:v>375</c:v>
                </c:pt>
                <c:pt idx="15">
                  <c:v>400</c:v>
                </c:pt>
                <c:pt idx="16">
                  <c:v>425</c:v>
                </c:pt>
                <c:pt idx="17">
                  <c:v>450</c:v>
                </c:pt>
                <c:pt idx="18">
                  <c:v>475</c:v>
                </c:pt>
                <c:pt idx="19">
                  <c:v>500</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pt idx="369">
                  <c:v>525</c:v>
                </c:pt>
                <c:pt idx="370">
                  <c:v>525</c:v>
                </c:pt>
                <c:pt idx="371">
                  <c:v>525</c:v>
                </c:pt>
                <c:pt idx="372">
                  <c:v>525</c:v>
                </c:pt>
                <c:pt idx="373">
                  <c:v>525</c:v>
                </c:pt>
                <c:pt idx="374">
                  <c:v>525</c:v>
                </c:pt>
                <c:pt idx="375">
                  <c:v>525</c:v>
                </c:pt>
                <c:pt idx="376">
                  <c:v>525</c:v>
                </c:pt>
                <c:pt idx="377">
                  <c:v>525</c:v>
                </c:pt>
                <c:pt idx="378">
                  <c:v>525</c:v>
                </c:pt>
                <c:pt idx="379">
                  <c:v>525</c:v>
                </c:pt>
                <c:pt idx="380">
                  <c:v>525</c:v>
                </c:pt>
                <c:pt idx="381">
                  <c:v>525</c:v>
                </c:pt>
                <c:pt idx="382">
                  <c:v>525</c:v>
                </c:pt>
                <c:pt idx="383">
                  <c:v>525</c:v>
                </c:pt>
                <c:pt idx="384">
                  <c:v>525</c:v>
                </c:pt>
                <c:pt idx="385">
                  <c:v>525</c:v>
                </c:pt>
                <c:pt idx="386">
                  <c:v>525</c:v>
                </c:pt>
                <c:pt idx="387">
                  <c:v>525</c:v>
                </c:pt>
                <c:pt idx="388">
                  <c:v>525</c:v>
                </c:pt>
                <c:pt idx="389">
                  <c:v>525</c:v>
                </c:pt>
                <c:pt idx="390">
                  <c:v>525</c:v>
                </c:pt>
                <c:pt idx="391">
                  <c:v>525</c:v>
                </c:pt>
                <c:pt idx="392">
                  <c:v>525</c:v>
                </c:pt>
                <c:pt idx="393">
                  <c:v>525</c:v>
                </c:pt>
                <c:pt idx="394">
                  <c:v>525</c:v>
                </c:pt>
                <c:pt idx="395">
                  <c:v>525</c:v>
                </c:pt>
                <c:pt idx="396">
                  <c:v>525</c:v>
                </c:pt>
                <c:pt idx="397">
                  <c:v>525</c:v>
                </c:pt>
                <c:pt idx="398">
                  <c:v>525</c:v>
                </c:pt>
                <c:pt idx="399">
                  <c:v>525</c:v>
                </c:pt>
                <c:pt idx="400">
                  <c:v>525</c:v>
                </c:pt>
                <c:pt idx="401">
                  <c:v>525</c:v>
                </c:pt>
                <c:pt idx="402">
                  <c:v>525</c:v>
                </c:pt>
                <c:pt idx="403">
                  <c:v>525</c:v>
                </c:pt>
                <c:pt idx="404">
                  <c:v>525</c:v>
                </c:pt>
                <c:pt idx="405">
                  <c:v>525</c:v>
                </c:pt>
                <c:pt idx="406">
                  <c:v>525</c:v>
                </c:pt>
                <c:pt idx="407">
                  <c:v>525</c:v>
                </c:pt>
                <c:pt idx="408">
                  <c:v>525</c:v>
                </c:pt>
                <c:pt idx="409">
                  <c:v>525</c:v>
                </c:pt>
                <c:pt idx="410">
                  <c:v>525</c:v>
                </c:pt>
                <c:pt idx="411">
                  <c:v>525</c:v>
                </c:pt>
                <c:pt idx="412">
                  <c:v>525</c:v>
                </c:pt>
                <c:pt idx="413">
                  <c:v>525</c:v>
                </c:pt>
                <c:pt idx="414">
                  <c:v>525</c:v>
                </c:pt>
                <c:pt idx="415">
                  <c:v>525</c:v>
                </c:pt>
                <c:pt idx="416">
                  <c:v>525</c:v>
                </c:pt>
                <c:pt idx="417">
                  <c:v>525</c:v>
                </c:pt>
                <c:pt idx="418">
                  <c:v>525</c:v>
                </c:pt>
                <c:pt idx="419">
                  <c:v>525</c:v>
                </c:pt>
                <c:pt idx="420">
                  <c:v>525</c:v>
                </c:pt>
                <c:pt idx="421">
                  <c:v>525</c:v>
                </c:pt>
                <c:pt idx="422">
                  <c:v>525</c:v>
                </c:pt>
                <c:pt idx="423">
                  <c:v>525</c:v>
                </c:pt>
                <c:pt idx="424">
                  <c:v>525</c:v>
                </c:pt>
                <c:pt idx="425">
                  <c:v>525</c:v>
                </c:pt>
                <c:pt idx="426">
                  <c:v>525</c:v>
                </c:pt>
                <c:pt idx="427">
                  <c:v>525</c:v>
                </c:pt>
                <c:pt idx="428">
                  <c:v>525</c:v>
                </c:pt>
                <c:pt idx="429">
                  <c:v>525</c:v>
                </c:pt>
                <c:pt idx="430">
                  <c:v>525</c:v>
                </c:pt>
                <c:pt idx="431">
                  <c:v>525</c:v>
                </c:pt>
                <c:pt idx="432">
                  <c:v>525</c:v>
                </c:pt>
                <c:pt idx="433">
                  <c:v>525</c:v>
                </c:pt>
                <c:pt idx="434">
                  <c:v>525</c:v>
                </c:pt>
                <c:pt idx="435">
                  <c:v>525</c:v>
                </c:pt>
                <c:pt idx="436">
                  <c:v>525</c:v>
                </c:pt>
                <c:pt idx="437">
                  <c:v>525</c:v>
                </c:pt>
                <c:pt idx="438">
                  <c:v>525</c:v>
                </c:pt>
                <c:pt idx="439">
                  <c:v>525</c:v>
                </c:pt>
                <c:pt idx="440">
                  <c:v>525</c:v>
                </c:pt>
                <c:pt idx="441">
                  <c:v>525</c:v>
                </c:pt>
                <c:pt idx="442">
                  <c:v>525</c:v>
                </c:pt>
                <c:pt idx="443">
                  <c:v>525</c:v>
                </c:pt>
                <c:pt idx="444">
                  <c:v>525</c:v>
                </c:pt>
                <c:pt idx="445">
                  <c:v>525</c:v>
                </c:pt>
                <c:pt idx="446">
                  <c:v>525</c:v>
                </c:pt>
                <c:pt idx="447">
                  <c:v>525</c:v>
                </c:pt>
                <c:pt idx="448">
                  <c:v>525</c:v>
                </c:pt>
                <c:pt idx="449">
                  <c:v>525</c:v>
                </c:pt>
                <c:pt idx="450">
                  <c:v>525</c:v>
                </c:pt>
                <c:pt idx="451">
                  <c:v>525</c:v>
                </c:pt>
                <c:pt idx="452">
                  <c:v>525</c:v>
                </c:pt>
                <c:pt idx="453">
                  <c:v>525</c:v>
                </c:pt>
                <c:pt idx="454">
                  <c:v>525</c:v>
                </c:pt>
                <c:pt idx="455">
                  <c:v>525</c:v>
                </c:pt>
                <c:pt idx="456">
                  <c:v>525</c:v>
                </c:pt>
                <c:pt idx="457">
                  <c:v>525</c:v>
                </c:pt>
                <c:pt idx="458">
                  <c:v>525</c:v>
                </c:pt>
                <c:pt idx="459">
                  <c:v>525</c:v>
                </c:pt>
                <c:pt idx="460">
                  <c:v>525</c:v>
                </c:pt>
                <c:pt idx="461">
                  <c:v>525</c:v>
                </c:pt>
                <c:pt idx="462">
                  <c:v>525</c:v>
                </c:pt>
                <c:pt idx="463">
                  <c:v>525</c:v>
                </c:pt>
                <c:pt idx="464">
                  <c:v>525</c:v>
                </c:pt>
                <c:pt idx="465">
                  <c:v>525</c:v>
                </c:pt>
                <c:pt idx="466">
                  <c:v>525</c:v>
                </c:pt>
                <c:pt idx="467">
                  <c:v>525</c:v>
                </c:pt>
                <c:pt idx="468">
                  <c:v>525</c:v>
                </c:pt>
                <c:pt idx="469">
                  <c:v>525</c:v>
                </c:pt>
                <c:pt idx="470">
                  <c:v>525</c:v>
                </c:pt>
                <c:pt idx="471">
                  <c:v>525</c:v>
                </c:pt>
                <c:pt idx="472">
                  <c:v>525</c:v>
                </c:pt>
                <c:pt idx="473">
                  <c:v>525</c:v>
                </c:pt>
                <c:pt idx="474">
                  <c:v>525</c:v>
                </c:pt>
                <c:pt idx="475">
                  <c:v>525</c:v>
                </c:pt>
                <c:pt idx="476">
                  <c:v>525</c:v>
                </c:pt>
                <c:pt idx="477">
                  <c:v>525</c:v>
                </c:pt>
                <c:pt idx="478">
                  <c:v>525</c:v>
                </c:pt>
                <c:pt idx="479">
                  <c:v>525</c:v>
                </c:pt>
                <c:pt idx="480">
                  <c:v>525</c:v>
                </c:pt>
                <c:pt idx="481">
                  <c:v>525</c:v>
                </c:pt>
                <c:pt idx="482">
                  <c:v>525</c:v>
                </c:pt>
                <c:pt idx="483">
                  <c:v>525</c:v>
                </c:pt>
                <c:pt idx="484">
                  <c:v>525</c:v>
                </c:pt>
                <c:pt idx="485">
                  <c:v>525</c:v>
                </c:pt>
                <c:pt idx="486">
                  <c:v>525</c:v>
                </c:pt>
                <c:pt idx="487">
                  <c:v>525</c:v>
                </c:pt>
                <c:pt idx="488">
                  <c:v>525</c:v>
                </c:pt>
                <c:pt idx="489">
                  <c:v>525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525</c:v>
                </c:pt>
                <c:pt idx="525">
                  <c:v>525</c:v>
                </c:pt>
                <c:pt idx="526">
                  <c:v>525</c:v>
                </c:pt>
                <c:pt idx="527">
                  <c:v>525</c:v>
                </c:pt>
                <c:pt idx="528">
                  <c:v>525</c:v>
                </c:pt>
                <c:pt idx="529">
                  <c:v>525</c:v>
                </c:pt>
                <c:pt idx="530">
                  <c:v>525</c:v>
                </c:pt>
                <c:pt idx="531">
                  <c:v>525</c:v>
                </c:pt>
                <c:pt idx="532">
                  <c:v>525</c:v>
                </c:pt>
                <c:pt idx="533">
                  <c:v>525</c:v>
                </c:pt>
                <c:pt idx="534">
                  <c:v>525</c:v>
                </c:pt>
                <c:pt idx="535">
                  <c:v>525</c:v>
                </c:pt>
                <c:pt idx="536">
                  <c:v>525</c:v>
                </c:pt>
                <c:pt idx="537">
                  <c:v>525</c:v>
                </c:pt>
                <c:pt idx="538">
                  <c:v>525</c:v>
                </c:pt>
                <c:pt idx="539">
                  <c:v>525</c:v>
                </c:pt>
                <c:pt idx="540">
                  <c:v>525</c:v>
                </c:pt>
                <c:pt idx="541">
                  <c:v>525</c:v>
                </c:pt>
                <c:pt idx="542">
                  <c:v>525</c:v>
                </c:pt>
                <c:pt idx="543">
                  <c:v>525</c:v>
                </c:pt>
                <c:pt idx="544">
                  <c:v>525</c:v>
                </c:pt>
                <c:pt idx="545">
                  <c:v>525</c:v>
                </c:pt>
                <c:pt idx="546">
                  <c:v>525</c:v>
                </c:pt>
                <c:pt idx="547">
                  <c:v>525</c:v>
                </c:pt>
                <c:pt idx="548">
                  <c:v>525</c:v>
                </c:pt>
                <c:pt idx="549">
                  <c:v>525</c:v>
                </c:pt>
                <c:pt idx="550">
                  <c:v>525</c:v>
                </c:pt>
                <c:pt idx="551">
                  <c:v>525</c:v>
                </c:pt>
                <c:pt idx="552">
                  <c:v>525</c:v>
                </c:pt>
                <c:pt idx="553">
                  <c:v>525</c:v>
                </c:pt>
                <c:pt idx="554">
                  <c:v>525</c:v>
                </c:pt>
                <c:pt idx="555">
                  <c:v>525</c:v>
                </c:pt>
                <c:pt idx="556">
                  <c:v>525</c:v>
                </c:pt>
                <c:pt idx="557">
                  <c:v>525</c:v>
                </c:pt>
                <c:pt idx="558">
                  <c:v>525</c:v>
                </c:pt>
                <c:pt idx="559">
                  <c:v>525</c:v>
                </c:pt>
                <c:pt idx="560">
                  <c:v>525</c:v>
                </c:pt>
                <c:pt idx="561">
                  <c:v>525</c:v>
                </c:pt>
                <c:pt idx="562">
                  <c:v>525</c:v>
                </c:pt>
                <c:pt idx="563">
                  <c:v>525</c:v>
                </c:pt>
                <c:pt idx="564">
                  <c:v>525</c:v>
                </c:pt>
                <c:pt idx="565">
                  <c:v>525</c:v>
                </c:pt>
                <c:pt idx="566">
                  <c:v>525</c:v>
                </c:pt>
                <c:pt idx="567">
                  <c:v>525</c:v>
                </c:pt>
                <c:pt idx="568">
                  <c:v>525</c:v>
                </c:pt>
                <c:pt idx="569">
                  <c:v>525</c:v>
                </c:pt>
                <c:pt idx="570">
                  <c:v>525</c:v>
                </c:pt>
                <c:pt idx="571">
                  <c:v>525</c:v>
                </c:pt>
                <c:pt idx="572">
                  <c:v>525</c:v>
                </c:pt>
                <c:pt idx="573">
                  <c:v>525</c:v>
                </c:pt>
                <c:pt idx="574">
                  <c:v>525</c:v>
                </c:pt>
                <c:pt idx="575">
                  <c:v>525</c:v>
                </c:pt>
                <c:pt idx="576">
                  <c:v>525</c:v>
                </c:pt>
                <c:pt idx="577">
                  <c:v>525</c:v>
                </c:pt>
                <c:pt idx="578">
                  <c:v>525</c:v>
                </c:pt>
                <c:pt idx="579">
                  <c:v>525</c:v>
                </c:pt>
                <c:pt idx="580">
                  <c:v>525</c:v>
                </c:pt>
                <c:pt idx="581">
                  <c:v>525</c:v>
                </c:pt>
                <c:pt idx="582">
                  <c:v>525</c:v>
                </c:pt>
                <c:pt idx="583">
                  <c:v>525</c:v>
                </c:pt>
                <c:pt idx="584">
                  <c:v>525</c:v>
                </c:pt>
                <c:pt idx="585">
                  <c:v>525</c:v>
                </c:pt>
                <c:pt idx="586">
                  <c:v>525</c:v>
                </c:pt>
                <c:pt idx="587">
                  <c:v>525</c:v>
                </c:pt>
                <c:pt idx="588">
                  <c:v>525</c:v>
                </c:pt>
                <c:pt idx="589">
                  <c:v>525</c:v>
                </c:pt>
                <c:pt idx="590">
                  <c:v>525</c:v>
                </c:pt>
                <c:pt idx="591">
                  <c:v>525</c:v>
                </c:pt>
                <c:pt idx="592">
                  <c:v>525</c:v>
                </c:pt>
                <c:pt idx="593">
                  <c:v>525</c:v>
                </c:pt>
                <c:pt idx="594">
                  <c:v>525</c:v>
                </c:pt>
                <c:pt idx="595">
                  <c:v>525</c:v>
                </c:pt>
                <c:pt idx="596">
                  <c:v>525</c:v>
                </c:pt>
                <c:pt idx="597">
                  <c:v>525</c:v>
                </c:pt>
                <c:pt idx="598">
                  <c:v>525</c:v>
                </c:pt>
                <c:pt idx="599">
                  <c:v>525</c:v>
                </c:pt>
                <c:pt idx="600">
                  <c:v>525</c:v>
                </c:pt>
                <c:pt idx="601">
                  <c:v>525</c:v>
                </c:pt>
                <c:pt idx="602">
                  <c:v>525</c:v>
                </c:pt>
                <c:pt idx="603">
                  <c:v>525</c:v>
                </c:pt>
                <c:pt idx="604">
                  <c:v>525</c:v>
                </c:pt>
                <c:pt idx="605">
                  <c:v>525</c:v>
                </c:pt>
                <c:pt idx="606">
                  <c:v>525</c:v>
                </c:pt>
                <c:pt idx="607">
                  <c:v>525</c:v>
                </c:pt>
                <c:pt idx="608">
                  <c:v>525</c:v>
                </c:pt>
                <c:pt idx="609">
                  <c:v>525</c:v>
                </c:pt>
                <c:pt idx="610">
                  <c:v>525</c:v>
                </c:pt>
                <c:pt idx="611">
                  <c:v>525</c:v>
                </c:pt>
                <c:pt idx="612">
                  <c:v>525</c:v>
                </c:pt>
                <c:pt idx="613">
                  <c:v>525</c:v>
                </c:pt>
                <c:pt idx="614">
                  <c:v>525</c:v>
                </c:pt>
                <c:pt idx="615">
                  <c:v>525</c:v>
                </c:pt>
                <c:pt idx="616">
                  <c:v>525</c:v>
                </c:pt>
                <c:pt idx="617">
                  <c:v>525</c:v>
                </c:pt>
                <c:pt idx="618">
                  <c:v>525</c:v>
                </c:pt>
                <c:pt idx="619">
                  <c:v>525</c:v>
                </c:pt>
                <c:pt idx="620">
                  <c:v>525</c:v>
                </c:pt>
                <c:pt idx="621">
                  <c:v>525</c:v>
                </c:pt>
                <c:pt idx="622">
                  <c:v>525</c:v>
                </c:pt>
                <c:pt idx="623">
                  <c:v>525</c:v>
                </c:pt>
                <c:pt idx="624">
                  <c:v>525</c:v>
                </c:pt>
                <c:pt idx="625">
                  <c:v>525</c:v>
                </c:pt>
                <c:pt idx="626">
                  <c:v>525</c:v>
                </c:pt>
                <c:pt idx="627">
                  <c:v>525</c:v>
                </c:pt>
                <c:pt idx="628">
                  <c:v>525</c:v>
                </c:pt>
                <c:pt idx="629">
                  <c:v>525</c:v>
                </c:pt>
                <c:pt idx="630">
                  <c:v>525</c:v>
                </c:pt>
                <c:pt idx="631">
                  <c:v>525</c:v>
                </c:pt>
                <c:pt idx="632">
                  <c:v>525</c:v>
                </c:pt>
                <c:pt idx="633">
                  <c:v>525</c:v>
                </c:pt>
                <c:pt idx="634">
                  <c:v>525</c:v>
                </c:pt>
                <c:pt idx="635">
                  <c:v>525</c:v>
                </c:pt>
                <c:pt idx="636">
                  <c:v>525</c:v>
                </c:pt>
                <c:pt idx="637">
                  <c:v>525</c:v>
                </c:pt>
                <c:pt idx="638">
                  <c:v>525</c:v>
                </c:pt>
                <c:pt idx="639">
                  <c:v>525</c:v>
                </c:pt>
              </c:numCache>
            </c:numRef>
          </c:xVal>
          <c:yVal>
            <c:numRef>
              <c:f>Sheet2!$AA$4:$AA$643</c:f>
              <c:numCache>
                <c:formatCode>0.00</c:formatCode>
                <c:ptCount val="640"/>
                <c:pt idx="0">
                  <c:v>52.8</c:v>
                </c:pt>
                <c:pt idx="1">
                  <c:v>52.443539999999999</c:v>
                </c:pt>
                <c:pt idx="2">
                  <c:v>52.140120032795451</c:v>
                </c:pt>
                <c:pt idx="3">
                  <c:v>51.881847922324702</c:v>
                </c:pt>
                <c:pt idx="4">
                  <c:v>99.350011195036302</c:v>
                </c:pt>
                <c:pt idx="5">
                  <c:v>98.371013939382735</c:v>
                </c:pt>
                <c:pt idx="6">
                  <c:v>97.543789070777507</c:v>
                </c:pt>
                <c:pt idx="7">
                  <c:v>96.844807557512581</c:v>
                </c:pt>
                <c:pt idx="8">
                  <c:v>192.50837607246618</c:v>
                </c:pt>
                <c:pt idx="9">
                  <c:v>189.01093514326308</c:v>
                </c:pt>
                <c:pt idx="10">
                  <c:v>186.10110403381302</c:v>
                </c:pt>
                <c:pt idx="11">
                  <c:v>183.68015761701318</c:v>
                </c:pt>
                <c:pt idx="12">
                  <c:v>272.49893656348559</c:v>
                </c:pt>
                <c:pt idx="13">
                  <c:v>266.44740810413776</c:v>
                </c:pt>
                <c:pt idx="14">
                  <c:v>261.49117191224747</c:v>
                </c:pt>
                <c:pt idx="15">
                  <c:v>257.43198631065638</c:v>
                </c:pt>
                <c:pt idx="16">
                  <c:v>338.80998698586501</c:v>
                </c:pt>
                <c:pt idx="17">
                  <c:v>330.7808574298918</c:v>
                </c:pt>
                <c:pt idx="18">
                  <c:v>324.30919652756029</c:v>
                </c:pt>
                <c:pt idx="19">
                  <c:v>319.09289075707875</c:v>
                </c:pt>
                <c:pt idx="20">
                  <c:v>393.61053719208343</c:v>
                </c:pt>
                <c:pt idx="21">
                  <c:v>393.61053719208343</c:v>
                </c:pt>
                <c:pt idx="22">
                  <c:v>393.61053719208343</c:v>
                </c:pt>
                <c:pt idx="23">
                  <c:v>393.61053719208343</c:v>
                </c:pt>
                <c:pt idx="24">
                  <c:v>393.61053719208343</c:v>
                </c:pt>
                <c:pt idx="25">
                  <c:v>393.61053719208343</c:v>
                </c:pt>
                <c:pt idx="26">
                  <c:v>393.61053719208343</c:v>
                </c:pt>
                <c:pt idx="27">
                  <c:v>393.61053719208343</c:v>
                </c:pt>
                <c:pt idx="28">
                  <c:v>393.61053719208343</c:v>
                </c:pt>
                <c:pt idx="29">
                  <c:v>393.61053719208343</c:v>
                </c:pt>
                <c:pt idx="30">
                  <c:v>393.61053719208343</c:v>
                </c:pt>
                <c:pt idx="31">
                  <c:v>393.61053719208343</c:v>
                </c:pt>
                <c:pt idx="32">
                  <c:v>393.61053719208343</c:v>
                </c:pt>
                <c:pt idx="33">
                  <c:v>393.61053719208343</c:v>
                </c:pt>
                <c:pt idx="34">
                  <c:v>393.61053719208343</c:v>
                </c:pt>
                <c:pt idx="35">
                  <c:v>393.61053719208343</c:v>
                </c:pt>
                <c:pt idx="36">
                  <c:v>393.61053719208343</c:v>
                </c:pt>
                <c:pt idx="37">
                  <c:v>393.61053719208343</c:v>
                </c:pt>
                <c:pt idx="38">
                  <c:v>393.61053719208343</c:v>
                </c:pt>
                <c:pt idx="39">
                  <c:v>393.61053719208343</c:v>
                </c:pt>
                <c:pt idx="40">
                  <c:v>393.61053719208343</c:v>
                </c:pt>
                <c:pt idx="41">
                  <c:v>393.61053719208343</c:v>
                </c:pt>
                <c:pt idx="42">
                  <c:v>393.61053719208343</c:v>
                </c:pt>
                <c:pt idx="43">
                  <c:v>393.61053719208343</c:v>
                </c:pt>
                <c:pt idx="44">
                  <c:v>393.61053719208343</c:v>
                </c:pt>
                <c:pt idx="45">
                  <c:v>393.61053719208343</c:v>
                </c:pt>
                <c:pt idx="46">
                  <c:v>393.61053719208343</c:v>
                </c:pt>
                <c:pt idx="47">
                  <c:v>393.61053719208343</c:v>
                </c:pt>
                <c:pt idx="48">
                  <c:v>393.61053719208343</c:v>
                </c:pt>
                <c:pt idx="49">
                  <c:v>393.61053719208343</c:v>
                </c:pt>
                <c:pt idx="50">
                  <c:v>393.61053719208343</c:v>
                </c:pt>
                <c:pt idx="51">
                  <c:v>393.61053719208343</c:v>
                </c:pt>
                <c:pt idx="52">
                  <c:v>393.61053719208343</c:v>
                </c:pt>
                <c:pt idx="53">
                  <c:v>393.61053719208343</c:v>
                </c:pt>
                <c:pt idx="54">
                  <c:v>393.61053719208343</c:v>
                </c:pt>
                <c:pt idx="55">
                  <c:v>393.61053719208343</c:v>
                </c:pt>
                <c:pt idx="56">
                  <c:v>393.61053719208343</c:v>
                </c:pt>
                <c:pt idx="57">
                  <c:v>393.61053719208343</c:v>
                </c:pt>
                <c:pt idx="58">
                  <c:v>393.61053719208343</c:v>
                </c:pt>
                <c:pt idx="59">
                  <c:v>393.61053719208343</c:v>
                </c:pt>
                <c:pt idx="60">
                  <c:v>393.61053719208343</c:v>
                </c:pt>
                <c:pt idx="61">
                  <c:v>393.61053719208343</c:v>
                </c:pt>
                <c:pt idx="62">
                  <c:v>393.61053719208343</c:v>
                </c:pt>
                <c:pt idx="63">
                  <c:v>393.61053719208343</c:v>
                </c:pt>
                <c:pt idx="64">
                  <c:v>393.61053719208343</c:v>
                </c:pt>
                <c:pt idx="65">
                  <c:v>393.61053719208343</c:v>
                </c:pt>
                <c:pt idx="66">
                  <c:v>393.61053719208343</c:v>
                </c:pt>
                <c:pt idx="67">
                  <c:v>393.61053719208343</c:v>
                </c:pt>
                <c:pt idx="68">
                  <c:v>393.61053719208343</c:v>
                </c:pt>
                <c:pt idx="69">
                  <c:v>393.61053719208343</c:v>
                </c:pt>
                <c:pt idx="70">
                  <c:v>393.61053719208343</c:v>
                </c:pt>
                <c:pt idx="71">
                  <c:v>393.61053719208343</c:v>
                </c:pt>
                <c:pt idx="72">
                  <c:v>393.61053719208343</c:v>
                </c:pt>
                <c:pt idx="73">
                  <c:v>393.61053719208343</c:v>
                </c:pt>
                <c:pt idx="74">
                  <c:v>393.61053719208343</c:v>
                </c:pt>
                <c:pt idx="75">
                  <c:v>393.61053719208343</c:v>
                </c:pt>
                <c:pt idx="76">
                  <c:v>393.61053719208343</c:v>
                </c:pt>
                <c:pt idx="77">
                  <c:v>393.61053719208343</c:v>
                </c:pt>
                <c:pt idx="78">
                  <c:v>393.61053719208343</c:v>
                </c:pt>
                <c:pt idx="79">
                  <c:v>393.61053719208343</c:v>
                </c:pt>
                <c:pt idx="80">
                  <c:v>393.61053719208343</c:v>
                </c:pt>
                <c:pt idx="81">
                  <c:v>393.61053719208343</c:v>
                </c:pt>
                <c:pt idx="82">
                  <c:v>393.61053719208343</c:v>
                </c:pt>
                <c:pt idx="83">
                  <c:v>393.61053719208343</c:v>
                </c:pt>
                <c:pt idx="84">
                  <c:v>393.61053719208343</c:v>
                </c:pt>
                <c:pt idx="85">
                  <c:v>393.61053719208343</c:v>
                </c:pt>
                <c:pt idx="86">
                  <c:v>393.61053719208343</c:v>
                </c:pt>
                <c:pt idx="87">
                  <c:v>393.61053719208343</c:v>
                </c:pt>
                <c:pt idx="88">
                  <c:v>393.61053719208343</c:v>
                </c:pt>
                <c:pt idx="89">
                  <c:v>393.61053719208343</c:v>
                </c:pt>
                <c:pt idx="90">
                  <c:v>393.61053719208343</c:v>
                </c:pt>
                <c:pt idx="91">
                  <c:v>393.61053719208343</c:v>
                </c:pt>
                <c:pt idx="92">
                  <c:v>393.61053719208343</c:v>
                </c:pt>
                <c:pt idx="93">
                  <c:v>393.61053719208343</c:v>
                </c:pt>
                <c:pt idx="94">
                  <c:v>393.61053719208343</c:v>
                </c:pt>
                <c:pt idx="95">
                  <c:v>393.61053719208343</c:v>
                </c:pt>
                <c:pt idx="96">
                  <c:v>393.61053719208343</c:v>
                </c:pt>
                <c:pt idx="97">
                  <c:v>393.61053719208343</c:v>
                </c:pt>
                <c:pt idx="98">
                  <c:v>393.61053719208343</c:v>
                </c:pt>
                <c:pt idx="99">
                  <c:v>393.61053719208343</c:v>
                </c:pt>
                <c:pt idx="100">
                  <c:v>393.61053719208343</c:v>
                </c:pt>
                <c:pt idx="101">
                  <c:v>393.61053719208343</c:v>
                </c:pt>
                <c:pt idx="102">
                  <c:v>393.61053719208343</c:v>
                </c:pt>
                <c:pt idx="103">
                  <c:v>393.61053719208343</c:v>
                </c:pt>
                <c:pt idx="104">
                  <c:v>393.61053719208343</c:v>
                </c:pt>
                <c:pt idx="105">
                  <c:v>393.61053719208343</c:v>
                </c:pt>
                <c:pt idx="106">
                  <c:v>393.61053719208343</c:v>
                </c:pt>
                <c:pt idx="107">
                  <c:v>393.61053719208343</c:v>
                </c:pt>
                <c:pt idx="108">
                  <c:v>393.61053719208343</c:v>
                </c:pt>
                <c:pt idx="109">
                  <c:v>393.61053719208343</c:v>
                </c:pt>
                <c:pt idx="110">
                  <c:v>393.61053719208343</c:v>
                </c:pt>
                <c:pt idx="111">
                  <c:v>393.61053719208343</c:v>
                </c:pt>
                <c:pt idx="112">
                  <c:v>393.61053719208343</c:v>
                </c:pt>
                <c:pt idx="113">
                  <c:v>393.61053719208343</c:v>
                </c:pt>
                <c:pt idx="114">
                  <c:v>393.61053719208343</c:v>
                </c:pt>
                <c:pt idx="115">
                  <c:v>393.61053719208343</c:v>
                </c:pt>
                <c:pt idx="116">
                  <c:v>393.61053719208343</c:v>
                </c:pt>
                <c:pt idx="117">
                  <c:v>393.61053719208343</c:v>
                </c:pt>
                <c:pt idx="118">
                  <c:v>393.61053719208343</c:v>
                </c:pt>
                <c:pt idx="119">
                  <c:v>393.61053719208343</c:v>
                </c:pt>
                <c:pt idx="120">
                  <c:v>393.61053719208343</c:v>
                </c:pt>
                <c:pt idx="121">
                  <c:v>393.61053719208343</c:v>
                </c:pt>
                <c:pt idx="122">
                  <c:v>393.61053719208343</c:v>
                </c:pt>
                <c:pt idx="123">
                  <c:v>393.61053719208343</c:v>
                </c:pt>
                <c:pt idx="124">
                  <c:v>393.61053719208343</c:v>
                </c:pt>
                <c:pt idx="125">
                  <c:v>393.61053719208343</c:v>
                </c:pt>
                <c:pt idx="126">
                  <c:v>393.61053719208343</c:v>
                </c:pt>
                <c:pt idx="127">
                  <c:v>393.61053719208343</c:v>
                </c:pt>
                <c:pt idx="128">
                  <c:v>393.61053719208343</c:v>
                </c:pt>
                <c:pt idx="129">
                  <c:v>393.61053719208343</c:v>
                </c:pt>
                <c:pt idx="130">
                  <c:v>393.61053719208343</c:v>
                </c:pt>
                <c:pt idx="131">
                  <c:v>393.61053719208343</c:v>
                </c:pt>
                <c:pt idx="132">
                  <c:v>393.61053719208343</c:v>
                </c:pt>
                <c:pt idx="133">
                  <c:v>393.61053719208343</c:v>
                </c:pt>
                <c:pt idx="134">
                  <c:v>393.61053719208343</c:v>
                </c:pt>
                <c:pt idx="135">
                  <c:v>393.61053719208343</c:v>
                </c:pt>
                <c:pt idx="136">
                  <c:v>393.61053719208343</c:v>
                </c:pt>
                <c:pt idx="137">
                  <c:v>393.61053719208343</c:v>
                </c:pt>
                <c:pt idx="138">
                  <c:v>393.61053719208343</c:v>
                </c:pt>
                <c:pt idx="139">
                  <c:v>393.61053719208343</c:v>
                </c:pt>
                <c:pt idx="140">
                  <c:v>393.61053719208343</c:v>
                </c:pt>
                <c:pt idx="141">
                  <c:v>393.61053719208343</c:v>
                </c:pt>
                <c:pt idx="142">
                  <c:v>393.61053719208343</c:v>
                </c:pt>
                <c:pt idx="143">
                  <c:v>393.61053719208343</c:v>
                </c:pt>
                <c:pt idx="144">
                  <c:v>393.61053719208343</c:v>
                </c:pt>
                <c:pt idx="145">
                  <c:v>393.61053719208343</c:v>
                </c:pt>
                <c:pt idx="146">
                  <c:v>393.61053719208343</c:v>
                </c:pt>
                <c:pt idx="147">
                  <c:v>393.61053719208343</c:v>
                </c:pt>
                <c:pt idx="148">
                  <c:v>393.61053719208343</c:v>
                </c:pt>
                <c:pt idx="149">
                  <c:v>393.61053719208343</c:v>
                </c:pt>
                <c:pt idx="150">
                  <c:v>393.61053719208343</c:v>
                </c:pt>
                <c:pt idx="151">
                  <c:v>393.61053719208343</c:v>
                </c:pt>
                <c:pt idx="152">
                  <c:v>393.61053719208343</c:v>
                </c:pt>
                <c:pt idx="153">
                  <c:v>393.61053719208343</c:v>
                </c:pt>
                <c:pt idx="154">
                  <c:v>393.61053719208343</c:v>
                </c:pt>
                <c:pt idx="155">
                  <c:v>393.61053719208343</c:v>
                </c:pt>
                <c:pt idx="156">
                  <c:v>393.61053719208343</c:v>
                </c:pt>
                <c:pt idx="157">
                  <c:v>393.61053719208343</c:v>
                </c:pt>
                <c:pt idx="158">
                  <c:v>393.61053719208343</c:v>
                </c:pt>
                <c:pt idx="159">
                  <c:v>393.61053719208343</c:v>
                </c:pt>
                <c:pt idx="160">
                  <c:v>393.61053719208343</c:v>
                </c:pt>
                <c:pt idx="161">
                  <c:v>393.61053719208343</c:v>
                </c:pt>
                <c:pt idx="162">
                  <c:v>393.61053719208343</c:v>
                </c:pt>
                <c:pt idx="163">
                  <c:v>393.61053719208343</c:v>
                </c:pt>
                <c:pt idx="164">
                  <c:v>393.61053719208343</c:v>
                </c:pt>
                <c:pt idx="165">
                  <c:v>393.61053719208343</c:v>
                </c:pt>
                <c:pt idx="166">
                  <c:v>393.61053719208343</c:v>
                </c:pt>
                <c:pt idx="167">
                  <c:v>393.61053719208343</c:v>
                </c:pt>
                <c:pt idx="168">
                  <c:v>393.61053719208343</c:v>
                </c:pt>
                <c:pt idx="169">
                  <c:v>393.61053719208343</c:v>
                </c:pt>
                <c:pt idx="170">
                  <c:v>393.61053719208343</c:v>
                </c:pt>
                <c:pt idx="171">
                  <c:v>393.61053719208343</c:v>
                </c:pt>
                <c:pt idx="172">
                  <c:v>393.61053719208343</c:v>
                </c:pt>
                <c:pt idx="173">
                  <c:v>393.61053719208343</c:v>
                </c:pt>
                <c:pt idx="174">
                  <c:v>393.61053719208343</c:v>
                </c:pt>
                <c:pt idx="175">
                  <c:v>393.61053719208343</c:v>
                </c:pt>
                <c:pt idx="176">
                  <c:v>393.61053719208343</c:v>
                </c:pt>
                <c:pt idx="177">
                  <c:v>393.61053719208343</c:v>
                </c:pt>
                <c:pt idx="178">
                  <c:v>393.61053719208343</c:v>
                </c:pt>
                <c:pt idx="179">
                  <c:v>393.61053719208343</c:v>
                </c:pt>
                <c:pt idx="180">
                  <c:v>393.61053719208343</c:v>
                </c:pt>
                <c:pt idx="181">
                  <c:v>393.61053719208343</c:v>
                </c:pt>
                <c:pt idx="182">
                  <c:v>393.61053719208343</c:v>
                </c:pt>
                <c:pt idx="183">
                  <c:v>393.61053719208343</c:v>
                </c:pt>
                <c:pt idx="184">
                  <c:v>393.61053719208343</c:v>
                </c:pt>
                <c:pt idx="185">
                  <c:v>393.61053719208343</c:v>
                </c:pt>
                <c:pt idx="186">
                  <c:v>393.61053719208343</c:v>
                </c:pt>
                <c:pt idx="187">
                  <c:v>393.61053719208343</c:v>
                </c:pt>
                <c:pt idx="188">
                  <c:v>393.61053719208343</c:v>
                </c:pt>
                <c:pt idx="189">
                  <c:v>393.61053719208343</c:v>
                </c:pt>
                <c:pt idx="190">
                  <c:v>393.61053719208343</c:v>
                </c:pt>
                <c:pt idx="191">
                  <c:v>393.61053719208343</c:v>
                </c:pt>
                <c:pt idx="192">
                  <c:v>393.61053719208343</c:v>
                </c:pt>
                <c:pt idx="193">
                  <c:v>393.61053719208343</c:v>
                </c:pt>
                <c:pt idx="194">
                  <c:v>393.61053719208343</c:v>
                </c:pt>
                <c:pt idx="195">
                  <c:v>393.61053719208343</c:v>
                </c:pt>
                <c:pt idx="196">
                  <c:v>393.61053719208343</c:v>
                </c:pt>
                <c:pt idx="197">
                  <c:v>393.61053719208343</c:v>
                </c:pt>
                <c:pt idx="198">
                  <c:v>393.61053719208343</c:v>
                </c:pt>
                <c:pt idx="199">
                  <c:v>393.61053719208343</c:v>
                </c:pt>
                <c:pt idx="200">
                  <c:v>393.61053719208343</c:v>
                </c:pt>
                <c:pt idx="201">
                  <c:v>393.61053719208343</c:v>
                </c:pt>
                <c:pt idx="202">
                  <c:v>393.61053719208343</c:v>
                </c:pt>
                <c:pt idx="203">
                  <c:v>393.61053719208343</c:v>
                </c:pt>
                <c:pt idx="204">
                  <c:v>393.61053719208343</c:v>
                </c:pt>
                <c:pt idx="205">
                  <c:v>393.61053719208343</c:v>
                </c:pt>
                <c:pt idx="206">
                  <c:v>393.61053719208343</c:v>
                </c:pt>
                <c:pt idx="207">
                  <c:v>393.61053719208343</c:v>
                </c:pt>
                <c:pt idx="208">
                  <c:v>393.61053719208343</c:v>
                </c:pt>
                <c:pt idx="209">
                  <c:v>393.61053719208343</c:v>
                </c:pt>
                <c:pt idx="210">
                  <c:v>393.61053719208343</c:v>
                </c:pt>
                <c:pt idx="211">
                  <c:v>393.61053719208343</c:v>
                </c:pt>
                <c:pt idx="212">
                  <c:v>393.61053719208343</c:v>
                </c:pt>
                <c:pt idx="213">
                  <c:v>393.61053719208343</c:v>
                </c:pt>
                <c:pt idx="214">
                  <c:v>393.61053719208343</c:v>
                </c:pt>
                <c:pt idx="215">
                  <c:v>393.61053719208343</c:v>
                </c:pt>
                <c:pt idx="216">
                  <c:v>393.61053719208343</c:v>
                </c:pt>
                <c:pt idx="217">
                  <c:v>393.61053719208343</c:v>
                </c:pt>
                <c:pt idx="218">
                  <c:v>393.61053719208343</c:v>
                </c:pt>
                <c:pt idx="219">
                  <c:v>393.61053719208343</c:v>
                </c:pt>
                <c:pt idx="220">
                  <c:v>393.61053719208343</c:v>
                </c:pt>
                <c:pt idx="221">
                  <c:v>393.61053719208343</c:v>
                </c:pt>
                <c:pt idx="222">
                  <c:v>393.61053719208343</c:v>
                </c:pt>
                <c:pt idx="223">
                  <c:v>393.61053719208343</c:v>
                </c:pt>
                <c:pt idx="224">
                  <c:v>393.61053719208343</c:v>
                </c:pt>
                <c:pt idx="225">
                  <c:v>393.61053719208343</c:v>
                </c:pt>
                <c:pt idx="226">
                  <c:v>393.61053719208343</c:v>
                </c:pt>
                <c:pt idx="227">
                  <c:v>393.61053719208343</c:v>
                </c:pt>
                <c:pt idx="228">
                  <c:v>393.61053719208343</c:v>
                </c:pt>
                <c:pt idx="229">
                  <c:v>393.61053719208343</c:v>
                </c:pt>
                <c:pt idx="230">
                  <c:v>393.61053719208343</c:v>
                </c:pt>
                <c:pt idx="231">
                  <c:v>393.61053719208343</c:v>
                </c:pt>
                <c:pt idx="232">
                  <c:v>393.61053719208343</c:v>
                </c:pt>
                <c:pt idx="233">
                  <c:v>393.61053719208343</c:v>
                </c:pt>
                <c:pt idx="234">
                  <c:v>393.61053719208343</c:v>
                </c:pt>
                <c:pt idx="235">
                  <c:v>393.61053719208343</c:v>
                </c:pt>
                <c:pt idx="236">
                  <c:v>393.61053719208343</c:v>
                </c:pt>
                <c:pt idx="237">
                  <c:v>393.61053719208343</c:v>
                </c:pt>
                <c:pt idx="238">
                  <c:v>393.61053719208343</c:v>
                </c:pt>
                <c:pt idx="239">
                  <c:v>393.61053719208343</c:v>
                </c:pt>
                <c:pt idx="240">
                  <c:v>393.61053719208343</c:v>
                </c:pt>
                <c:pt idx="241">
                  <c:v>393.61053719208343</c:v>
                </c:pt>
                <c:pt idx="242">
                  <c:v>393.61053719208343</c:v>
                </c:pt>
                <c:pt idx="243">
                  <c:v>393.61053719208343</c:v>
                </c:pt>
                <c:pt idx="244">
                  <c:v>393.61053719208343</c:v>
                </c:pt>
                <c:pt idx="245">
                  <c:v>393.61053719208343</c:v>
                </c:pt>
                <c:pt idx="246">
                  <c:v>393.61053719208343</c:v>
                </c:pt>
                <c:pt idx="247">
                  <c:v>393.61053719208343</c:v>
                </c:pt>
                <c:pt idx="248">
                  <c:v>393.61053719208343</c:v>
                </c:pt>
                <c:pt idx="249">
                  <c:v>393.61053719208343</c:v>
                </c:pt>
                <c:pt idx="250">
                  <c:v>393.61053719208343</c:v>
                </c:pt>
                <c:pt idx="251">
                  <c:v>393.61053719208343</c:v>
                </c:pt>
                <c:pt idx="252">
                  <c:v>393.61053719208343</c:v>
                </c:pt>
                <c:pt idx="253">
                  <c:v>393.61053719208343</c:v>
                </c:pt>
                <c:pt idx="254">
                  <c:v>393.61053719208343</c:v>
                </c:pt>
                <c:pt idx="255">
                  <c:v>393.61053719208343</c:v>
                </c:pt>
                <c:pt idx="256">
                  <c:v>393.61053719208343</c:v>
                </c:pt>
                <c:pt idx="257">
                  <c:v>393.61053719208343</c:v>
                </c:pt>
                <c:pt idx="258">
                  <c:v>393.61053719208343</c:v>
                </c:pt>
                <c:pt idx="259">
                  <c:v>393.61053719208343</c:v>
                </c:pt>
                <c:pt idx="260">
                  <c:v>393.61053719208343</c:v>
                </c:pt>
                <c:pt idx="261">
                  <c:v>393.61053719208343</c:v>
                </c:pt>
                <c:pt idx="262">
                  <c:v>393.61053719208343</c:v>
                </c:pt>
                <c:pt idx="263">
                  <c:v>393.61053719208343</c:v>
                </c:pt>
                <c:pt idx="264">
                  <c:v>393.61053719208343</c:v>
                </c:pt>
                <c:pt idx="265">
                  <c:v>393.61053719208343</c:v>
                </c:pt>
                <c:pt idx="266">
                  <c:v>393.61053719208343</c:v>
                </c:pt>
                <c:pt idx="267">
                  <c:v>393.61053719208343</c:v>
                </c:pt>
                <c:pt idx="268">
                  <c:v>393.61053719208343</c:v>
                </c:pt>
                <c:pt idx="269">
                  <c:v>393.61053719208343</c:v>
                </c:pt>
                <c:pt idx="270">
                  <c:v>393.61053719208343</c:v>
                </c:pt>
                <c:pt idx="271">
                  <c:v>393.61053719208343</c:v>
                </c:pt>
                <c:pt idx="272">
                  <c:v>393.61053719208343</c:v>
                </c:pt>
                <c:pt idx="273">
                  <c:v>393.61053719208343</c:v>
                </c:pt>
                <c:pt idx="274">
                  <c:v>393.61053719208343</c:v>
                </c:pt>
                <c:pt idx="275">
                  <c:v>393.61053719208343</c:v>
                </c:pt>
                <c:pt idx="276">
                  <c:v>393.61053719208343</c:v>
                </c:pt>
                <c:pt idx="277">
                  <c:v>393.61053719208343</c:v>
                </c:pt>
                <c:pt idx="278">
                  <c:v>393.61053719208343</c:v>
                </c:pt>
                <c:pt idx="279">
                  <c:v>393.61053719208343</c:v>
                </c:pt>
                <c:pt idx="280">
                  <c:v>393.61053719208343</c:v>
                </c:pt>
                <c:pt idx="281">
                  <c:v>393.61053719208343</c:v>
                </c:pt>
                <c:pt idx="282">
                  <c:v>393.61053719208343</c:v>
                </c:pt>
                <c:pt idx="283">
                  <c:v>393.61053719208343</c:v>
                </c:pt>
                <c:pt idx="284">
                  <c:v>393.61053719208343</c:v>
                </c:pt>
                <c:pt idx="285">
                  <c:v>393.61053719208343</c:v>
                </c:pt>
                <c:pt idx="286">
                  <c:v>393.61053719208343</c:v>
                </c:pt>
                <c:pt idx="287">
                  <c:v>393.61053719208343</c:v>
                </c:pt>
                <c:pt idx="288">
                  <c:v>393.61053719208343</c:v>
                </c:pt>
                <c:pt idx="289">
                  <c:v>393.61053719208343</c:v>
                </c:pt>
                <c:pt idx="290">
                  <c:v>393.61053719208343</c:v>
                </c:pt>
                <c:pt idx="291">
                  <c:v>393.61053719208343</c:v>
                </c:pt>
                <c:pt idx="292">
                  <c:v>393.61053719208343</c:v>
                </c:pt>
                <c:pt idx="293">
                  <c:v>393.61053719208343</c:v>
                </c:pt>
                <c:pt idx="294">
                  <c:v>393.61053719208343</c:v>
                </c:pt>
                <c:pt idx="295">
                  <c:v>393.61053719208343</c:v>
                </c:pt>
                <c:pt idx="296">
                  <c:v>393.61053719208343</c:v>
                </c:pt>
                <c:pt idx="297">
                  <c:v>393.61053719208343</c:v>
                </c:pt>
                <c:pt idx="298">
                  <c:v>393.61053719208343</c:v>
                </c:pt>
                <c:pt idx="299">
                  <c:v>393.61053719208343</c:v>
                </c:pt>
                <c:pt idx="300">
                  <c:v>393.61053719208343</c:v>
                </c:pt>
                <c:pt idx="301">
                  <c:v>393.61053719208343</c:v>
                </c:pt>
                <c:pt idx="302">
                  <c:v>393.61053719208343</c:v>
                </c:pt>
                <c:pt idx="303">
                  <c:v>393.61053719208343</c:v>
                </c:pt>
                <c:pt idx="304">
                  <c:v>393.61053719208343</c:v>
                </c:pt>
                <c:pt idx="305">
                  <c:v>393.61053719208343</c:v>
                </c:pt>
                <c:pt idx="306">
                  <c:v>393.61053719208343</c:v>
                </c:pt>
                <c:pt idx="307">
                  <c:v>393.61053719208343</c:v>
                </c:pt>
                <c:pt idx="308">
                  <c:v>393.61053719208343</c:v>
                </c:pt>
                <c:pt idx="309">
                  <c:v>393.61053719208343</c:v>
                </c:pt>
                <c:pt idx="310">
                  <c:v>393.61053719208343</c:v>
                </c:pt>
                <c:pt idx="311">
                  <c:v>393.61053719208343</c:v>
                </c:pt>
                <c:pt idx="312">
                  <c:v>393.61053719208343</c:v>
                </c:pt>
                <c:pt idx="313">
                  <c:v>393.61053719208343</c:v>
                </c:pt>
                <c:pt idx="314">
                  <c:v>393.61053719208343</c:v>
                </c:pt>
                <c:pt idx="315">
                  <c:v>393.61053719208343</c:v>
                </c:pt>
                <c:pt idx="316">
                  <c:v>393.61053719208343</c:v>
                </c:pt>
                <c:pt idx="317">
                  <c:v>393.61053719208343</c:v>
                </c:pt>
                <c:pt idx="318">
                  <c:v>393.61053719208343</c:v>
                </c:pt>
                <c:pt idx="319">
                  <c:v>393.61053719208343</c:v>
                </c:pt>
                <c:pt idx="320">
                  <c:v>393.61053719208343</c:v>
                </c:pt>
                <c:pt idx="321">
                  <c:v>393.61053719208343</c:v>
                </c:pt>
                <c:pt idx="322">
                  <c:v>393.61053719208343</c:v>
                </c:pt>
                <c:pt idx="323">
                  <c:v>393.61053719208343</c:v>
                </c:pt>
                <c:pt idx="324">
                  <c:v>393.61053719208343</c:v>
                </c:pt>
                <c:pt idx="325">
                  <c:v>393.61053719208343</c:v>
                </c:pt>
                <c:pt idx="326">
                  <c:v>393.61053719208343</c:v>
                </c:pt>
                <c:pt idx="327">
                  <c:v>393.61053719208343</c:v>
                </c:pt>
                <c:pt idx="328">
                  <c:v>393.61053719208343</c:v>
                </c:pt>
                <c:pt idx="329">
                  <c:v>393.61053719208343</c:v>
                </c:pt>
                <c:pt idx="330">
                  <c:v>393.61053719208343</c:v>
                </c:pt>
                <c:pt idx="331">
                  <c:v>393.61053719208343</c:v>
                </c:pt>
                <c:pt idx="332">
                  <c:v>393.61053719208343</c:v>
                </c:pt>
                <c:pt idx="333">
                  <c:v>393.61053719208343</c:v>
                </c:pt>
                <c:pt idx="334">
                  <c:v>393.61053719208343</c:v>
                </c:pt>
                <c:pt idx="335">
                  <c:v>393.61053719208343</c:v>
                </c:pt>
                <c:pt idx="336">
                  <c:v>393.61053719208343</c:v>
                </c:pt>
                <c:pt idx="337">
                  <c:v>393.61053719208343</c:v>
                </c:pt>
                <c:pt idx="338">
                  <c:v>393.61053719208343</c:v>
                </c:pt>
                <c:pt idx="339">
                  <c:v>393.61053719208343</c:v>
                </c:pt>
                <c:pt idx="340">
                  <c:v>393.61053719208343</c:v>
                </c:pt>
                <c:pt idx="341">
                  <c:v>393.61053719208343</c:v>
                </c:pt>
                <c:pt idx="342">
                  <c:v>393.61053719208343</c:v>
                </c:pt>
                <c:pt idx="343">
                  <c:v>393.61053719208343</c:v>
                </c:pt>
                <c:pt idx="344">
                  <c:v>393.61053719208343</c:v>
                </c:pt>
                <c:pt idx="345">
                  <c:v>393.61053719208343</c:v>
                </c:pt>
                <c:pt idx="346">
                  <c:v>393.61053719208343</c:v>
                </c:pt>
                <c:pt idx="347">
                  <c:v>393.61053719208343</c:v>
                </c:pt>
                <c:pt idx="348">
                  <c:v>393.61053719208343</c:v>
                </c:pt>
                <c:pt idx="349">
                  <c:v>393.61053719208343</c:v>
                </c:pt>
                <c:pt idx="350">
                  <c:v>393.61053719208343</c:v>
                </c:pt>
                <c:pt idx="351">
                  <c:v>393.61053719208343</c:v>
                </c:pt>
                <c:pt idx="352">
                  <c:v>393.61053719208343</c:v>
                </c:pt>
                <c:pt idx="353">
                  <c:v>393.61053719208343</c:v>
                </c:pt>
                <c:pt idx="354">
                  <c:v>393.61053719208343</c:v>
                </c:pt>
                <c:pt idx="355">
                  <c:v>393.61053719208343</c:v>
                </c:pt>
                <c:pt idx="356">
                  <c:v>393.61053719208343</c:v>
                </c:pt>
                <c:pt idx="357">
                  <c:v>393.61053719208343</c:v>
                </c:pt>
                <c:pt idx="358">
                  <c:v>393.61053719208343</c:v>
                </c:pt>
                <c:pt idx="359">
                  <c:v>393.61053719208343</c:v>
                </c:pt>
                <c:pt idx="360">
                  <c:v>393.61053719208343</c:v>
                </c:pt>
                <c:pt idx="361">
                  <c:v>393.61053719208343</c:v>
                </c:pt>
                <c:pt idx="362">
                  <c:v>393.61053719208343</c:v>
                </c:pt>
                <c:pt idx="363">
                  <c:v>393.61053719208343</c:v>
                </c:pt>
                <c:pt idx="364">
                  <c:v>393.61053719208343</c:v>
                </c:pt>
                <c:pt idx="365">
                  <c:v>393.61053719208343</c:v>
                </c:pt>
                <c:pt idx="366">
                  <c:v>393.61053719208343</c:v>
                </c:pt>
                <c:pt idx="367">
                  <c:v>393.61053719208343</c:v>
                </c:pt>
                <c:pt idx="368">
                  <c:v>393.61053719208343</c:v>
                </c:pt>
                <c:pt idx="369">
                  <c:v>393.61053719208343</c:v>
                </c:pt>
                <c:pt idx="370">
                  <c:v>393.61053719208343</c:v>
                </c:pt>
                <c:pt idx="371">
                  <c:v>393.61053719208343</c:v>
                </c:pt>
                <c:pt idx="372">
                  <c:v>393.61053719208343</c:v>
                </c:pt>
                <c:pt idx="373">
                  <c:v>393.61053719208343</c:v>
                </c:pt>
                <c:pt idx="374">
                  <c:v>393.61053719208343</c:v>
                </c:pt>
                <c:pt idx="375">
                  <c:v>393.61053719208343</c:v>
                </c:pt>
                <c:pt idx="376">
                  <c:v>393.61053719208343</c:v>
                </c:pt>
                <c:pt idx="377">
                  <c:v>393.61053719208343</c:v>
                </c:pt>
                <c:pt idx="378">
                  <c:v>393.61053719208343</c:v>
                </c:pt>
                <c:pt idx="379">
                  <c:v>393.61053719208343</c:v>
                </c:pt>
                <c:pt idx="380">
                  <c:v>393.61053719208343</c:v>
                </c:pt>
                <c:pt idx="381">
                  <c:v>393.61053719208343</c:v>
                </c:pt>
                <c:pt idx="382">
                  <c:v>393.61053719208343</c:v>
                </c:pt>
                <c:pt idx="383">
                  <c:v>393.61053719208343</c:v>
                </c:pt>
                <c:pt idx="384">
                  <c:v>393.61053719208343</c:v>
                </c:pt>
                <c:pt idx="385">
                  <c:v>393.61053719208343</c:v>
                </c:pt>
                <c:pt idx="386">
                  <c:v>393.61053719208343</c:v>
                </c:pt>
                <c:pt idx="387">
                  <c:v>393.61053719208343</c:v>
                </c:pt>
                <c:pt idx="388">
                  <c:v>393.61053719208343</c:v>
                </c:pt>
                <c:pt idx="389">
                  <c:v>393.61053719208343</c:v>
                </c:pt>
                <c:pt idx="390">
                  <c:v>393.61053719208343</c:v>
                </c:pt>
                <c:pt idx="391">
                  <c:v>393.61053719208343</c:v>
                </c:pt>
                <c:pt idx="392">
                  <c:v>393.61053719208343</c:v>
                </c:pt>
                <c:pt idx="393">
                  <c:v>393.61053719208343</c:v>
                </c:pt>
                <c:pt idx="394">
                  <c:v>393.61053719208343</c:v>
                </c:pt>
                <c:pt idx="395">
                  <c:v>393.61053719208343</c:v>
                </c:pt>
                <c:pt idx="396">
                  <c:v>393.61053719208343</c:v>
                </c:pt>
                <c:pt idx="397">
                  <c:v>393.61053719208343</c:v>
                </c:pt>
                <c:pt idx="398">
                  <c:v>393.61053719208343</c:v>
                </c:pt>
                <c:pt idx="399">
                  <c:v>393.61053719208343</c:v>
                </c:pt>
                <c:pt idx="400">
                  <c:v>393.61053719208343</c:v>
                </c:pt>
                <c:pt idx="401">
                  <c:v>393.61053719208343</c:v>
                </c:pt>
                <c:pt idx="402">
                  <c:v>393.61053719208343</c:v>
                </c:pt>
                <c:pt idx="403">
                  <c:v>393.61053719208343</c:v>
                </c:pt>
                <c:pt idx="404">
                  <c:v>393.61053719208343</c:v>
                </c:pt>
                <c:pt idx="405">
                  <c:v>393.61053719208343</c:v>
                </c:pt>
                <c:pt idx="406">
                  <c:v>393.61053719208343</c:v>
                </c:pt>
                <c:pt idx="407">
                  <c:v>393.61053719208343</c:v>
                </c:pt>
                <c:pt idx="408">
                  <c:v>393.61053719208343</c:v>
                </c:pt>
                <c:pt idx="409">
                  <c:v>393.61053719208343</c:v>
                </c:pt>
                <c:pt idx="410">
                  <c:v>393.61053719208343</c:v>
                </c:pt>
                <c:pt idx="411">
                  <c:v>393.61053719208343</c:v>
                </c:pt>
                <c:pt idx="412">
                  <c:v>393.61053719208343</c:v>
                </c:pt>
                <c:pt idx="413">
                  <c:v>393.61053719208343</c:v>
                </c:pt>
                <c:pt idx="414">
                  <c:v>393.61053719208343</c:v>
                </c:pt>
                <c:pt idx="415">
                  <c:v>393.61053719208343</c:v>
                </c:pt>
                <c:pt idx="416">
                  <c:v>393.61053719208343</c:v>
                </c:pt>
                <c:pt idx="417">
                  <c:v>393.61053719208343</c:v>
                </c:pt>
                <c:pt idx="418">
                  <c:v>393.61053719208343</c:v>
                </c:pt>
                <c:pt idx="419">
                  <c:v>393.61053719208343</c:v>
                </c:pt>
                <c:pt idx="420">
                  <c:v>393.61053719208343</c:v>
                </c:pt>
                <c:pt idx="421">
                  <c:v>393.61053719208343</c:v>
                </c:pt>
                <c:pt idx="422">
                  <c:v>393.61053719208343</c:v>
                </c:pt>
                <c:pt idx="423">
                  <c:v>393.61053719208343</c:v>
                </c:pt>
                <c:pt idx="424">
                  <c:v>393.61053719208343</c:v>
                </c:pt>
                <c:pt idx="425">
                  <c:v>393.61053719208343</c:v>
                </c:pt>
                <c:pt idx="426">
                  <c:v>393.61053719208343</c:v>
                </c:pt>
                <c:pt idx="427">
                  <c:v>393.61053719208343</c:v>
                </c:pt>
                <c:pt idx="428">
                  <c:v>393.61053719208343</c:v>
                </c:pt>
                <c:pt idx="429">
                  <c:v>393.61053719208343</c:v>
                </c:pt>
                <c:pt idx="430">
                  <c:v>393.61053719208343</c:v>
                </c:pt>
                <c:pt idx="431">
                  <c:v>393.61053719208343</c:v>
                </c:pt>
                <c:pt idx="432">
                  <c:v>393.61053719208343</c:v>
                </c:pt>
                <c:pt idx="433">
                  <c:v>393.61053719208343</c:v>
                </c:pt>
                <c:pt idx="434">
                  <c:v>393.61053719208343</c:v>
                </c:pt>
                <c:pt idx="435">
                  <c:v>393.61053719208343</c:v>
                </c:pt>
                <c:pt idx="436">
                  <c:v>393.61053719208343</c:v>
                </c:pt>
                <c:pt idx="437">
                  <c:v>393.61053719208343</c:v>
                </c:pt>
                <c:pt idx="438">
                  <c:v>393.61053719208343</c:v>
                </c:pt>
                <c:pt idx="439">
                  <c:v>393.61053719208343</c:v>
                </c:pt>
                <c:pt idx="440">
                  <c:v>393.61053719208343</c:v>
                </c:pt>
                <c:pt idx="441">
                  <c:v>393.61053719208343</c:v>
                </c:pt>
                <c:pt idx="442">
                  <c:v>393.61053719208343</c:v>
                </c:pt>
                <c:pt idx="443">
                  <c:v>393.61053719208343</c:v>
                </c:pt>
                <c:pt idx="444">
                  <c:v>393.61053719208343</c:v>
                </c:pt>
                <c:pt idx="445">
                  <c:v>393.61053719208343</c:v>
                </c:pt>
                <c:pt idx="446">
                  <c:v>393.61053719208343</c:v>
                </c:pt>
                <c:pt idx="447">
                  <c:v>393.61053719208343</c:v>
                </c:pt>
                <c:pt idx="448">
                  <c:v>393.61053719208343</c:v>
                </c:pt>
                <c:pt idx="449">
                  <c:v>393.61053719208343</c:v>
                </c:pt>
                <c:pt idx="450">
                  <c:v>393.61053719208343</c:v>
                </c:pt>
                <c:pt idx="451">
                  <c:v>393.61053719208343</c:v>
                </c:pt>
                <c:pt idx="452">
                  <c:v>393.61053719208343</c:v>
                </c:pt>
                <c:pt idx="453">
                  <c:v>393.61053719208343</c:v>
                </c:pt>
                <c:pt idx="454">
                  <c:v>393.61053719208343</c:v>
                </c:pt>
                <c:pt idx="455">
                  <c:v>393.61053719208343</c:v>
                </c:pt>
                <c:pt idx="456">
                  <c:v>393.61053719208343</c:v>
                </c:pt>
                <c:pt idx="457">
                  <c:v>393.61053719208343</c:v>
                </c:pt>
                <c:pt idx="458">
                  <c:v>393.61053719208343</c:v>
                </c:pt>
                <c:pt idx="459">
                  <c:v>393.61053719208343</c:v>
                </c:pt>
                <c:pt idx="460">
                  <c:v>393.61053719208343</c:v>
                </c:pt>
                <c:pt idx="461">
                  <c:v>393.61053719208343</c:v>
                </c:pt>
                <c:pt idx="462">
                  <c:v>393.61053719208343</c:v>
                </c:pt>
                <c:pt idx="463">
                  <c:v>393.61053719208343</c:v>
                </c:pt>
                <c:pt idx="464">
                  <c:v>393.61053719208343</c:v>
                </c:pt>
                <c:pt idx="465">
                  <c:v>393.61053719208343</c:v>
                </c:pt>
                <c:pt idx="466">
                  <c:v>393.61053719208343</c:v>
                </c:pt>
                <c:pt idx="467">
                  <c:v>393.61053719208343</c:v>
                </c:pt>
                <c:pt idx="468">
                  <c:v>393.61053719208343</c:v>
                </c:pt>
                <c:pt idx="469">
                  <c:v>393.61053719208343</c:v>
                </c:pt>
                <c:pt idx="470">
                  <c:v>393.61053719208343</c:v>
                </c:pt>
                <c:pt idx="471">
                  <c:v>393.61053719208343</c:v>
                </c:pt>
                <c:pt idx="472">
                  <c:v>393.61053719208343</c:v>
                </c:pt>
                <c:pt idx="473">
                  <c:v>393.61053719208343</c:v>
                </c:pt>
                <c:pt idx="474">
                  <c:v>393.61053719208343</c:v>
                </c:pt>
                <c:pt idx="475">
                  <c:v>393.61053719208343</c:v>
                </c:pt>
                <c:pt idx="476">
                  <c:v>393.61053719208343</c:v>
                </c:pt>
                <c:pt idx="477">
                  <c:v>393.61053719208343</c:v>
                </c:pt>
                <c:pt idx="478">
                  <c:v>393.61053719208343</c:v>
                </c:pt>
                <c:pt idx="479">
                  <c:v>393.61053719208343</c:v>
                </c:pt>
                <c:pt idx="480">
                  <c:v>393.61053719208343</c:v>
                </c:pt>
                <c:pt idx="481">
                  <c:v>393.61053719208343</c:v>
                </c:pt>
                <c:pt idx="482">
                  <c:v>393.61053719208343</c:v>
                </c:pt>
                <c:pt idx="483">
                  <c:v>393.61053719208343</c:v>
                </c:pt>
                <c:pt idx="484">
                  <c:v>393.61053719208343</c:v>
                </c:pt>
                <c:pt idx="485">
                  <c:v>393.61053719208343</c:v>
                </c:pt>
                <c:pt idx="486">
                  <c:v>393.61053719208343</c:v>
                </c:pt>
                <c:pt idx="487">
                  <c:v>393.61053719208343</c:v>
                </c:pt>
                <c:pt idx="488">
                  <c:v>393.61053719208343</c:v>
                </c:pt>
                <c:pt idx="489">
                  <c:v>393.61053719208343</c:v>
                </c:pt>
                <c:pt idx="490">
                  <c:v>393.61053719208343</c:v>
                </c:pt>
                <c:pt idx="491">
                  <c:v>393.61053719208343</c:v>
                </c:pt>
                <c:pt idx="492">
                  <c:v>393.61053719208343</c:v>
                </c:pt>
                <c:pt idx="493">
                  <c:v>393.61053719208343</c:v>
                </c:pt>
                <c:pt idx="494">
                  <c:v>393.61053719208343</c:v>
                </c:pt>
                <c:pt idx="495">
                  <c:v>393.61053719208343</c:v>
                </c:pt>
                <c:pt idx="496">
                  <c:v>393.61053719208343</c:v>
                </c:pt>
                <c:pt idx="497">
                  <c:v>393.61053719208343</c:v>
                </c:pt>
                <c:pt idx="498">
                  <c:v>393.61053719208343</c:v>
                </c:pt>
                <c:pt idx="499">
                  <c:v>393.61053719208343</c:v>
                </c:pt>
                <c:pt idx="500">
                  <c:v>393.61053719208343</c:v>
                </c:pt>
                <c:pt idx="501">
                  <c:v>393.61053719208343</c:v>
                </c:pt>
                <c:pt idx="502">
                  <c:v>393.61053719208343</c:v>
                </c:pt>
                <c:pt idx="503">
                  <c:v>393.61053719208343</c:v>
                </c:pt>
                <c:pt idx="504">
                  <c:v>393.61053719208343</c:v>
                </c:pt>
                <c:pt idx="505">
                  <c:v>393.61053719208343</c:v>
                </c:pt>
                <c:pt idx="506">
                  <c:v>393.61053719208343</c:v>
                </c:pt>
                <c:pt idx="507">
                  <c:v>393.61053719208343</c:v>
                </c:pt>
                <c:pt idx="508">
                  <c:v>393.61053719208343</c:v>
                </c:pt>
                <c:pt idx="509">
                  <c:v>393.61053719208343</c:v>
                </c:pt>
                <c:pt idx="510">
                  <c:v>393.61053719208343</c:v>
                </c:pt>
                <c:pt idx="511">
                  <c:v>393.61053719208343</c:v>
                </c:pt>
                <c:pt idx="512">
                  <c:v>393.61053719208343</c:v>
                </c:pt>
                <c:pt idx="513">
                  <c:v>393.61053719208343</c:v>
                </c:pt>
                <c:pt idx="514">
                  <c:v>393.61053719208343</c:v>
                </c:pt>
                <c:pt idx="515">
                  <c:v>393.61053719208343</c:v>
                </c:pt>
                <c:pt idx="516">
                  <c:v>393.61053719208343</c:v>
                </c:pt>
                <c:pt idx="517">
                  <c:v>393.61053719208343</c:v>
                </c:pt>
                <c:pt idx="518">
                  <c:v>393.61053719208343</c:v>
                </c:pt>
                <c:pt idx="519">
                  <c:v>393.61053719208343</c:v>
                </c:pt>
                <c:pt idx="520">
                  <c:v>393.61053719208343</c:v>
                </c:pt>
                <c:pt idx="521">
                  <c:v>393.61053719208343</c:v>
                </c:pt>
                <c:pt idx="522">
                  <c:v>393.61053719208343</c:v>
                </c:pt>
                <c:pt idx="523">
                  <c:v>393.61053719208343</c:v>
                </c:pt>
                <c:pt idx="524">
                  <c:v>393.61053719208343</c:v>
                </c:pt>
                <c:pt idx="525">
                  <c:v>393.61053719208343</c:v>
                </c:pt>
                <c:pt idx="526">
                  <c:v>393.61053719208343</c:v>
                </c:pt>
                <c:pt idx="527">
                  <c:v>393.61053719208343</c:v>
                </c:pt>
                <c:pt idx="528">
                  <c:v>393.61053719208343</c:v>
                </c:pt>
                <c:pt idx="529">
                  <c:v>393.61053719208343</c:v>
                </c:pt>
                <c:pt idx="530">
                  <c:v>393.61053719208343</c:v>
                </c:pt>
                <c:pt idx="531">
                  <c:v>393.61053719208343</c:v>
                </c:pt>
                <c:pt idx="532">
                  <c:v>393.61053719208343</c:v>
                </c:pt>
                <c:pt idx="533">
                  <c:v>393.61053719208343</c:v>
                </c:pt>
                <c:pt idx="534">
                  <c:v>393.61053719208343</c:v>
                </c:pt>
                <c:pt idx="535">
                  <c:v>393.61053719208343</c:v>
                </c:pt>
                <c:pt idx="536">
                  <c:v>393.61053719208343</c:v>
                </c:pt>
                <c:pt idx="537">
                  <c:v>393.61053719208343</c:v>
                </c:pt>
                <c:pt idx="538">
                  <c:v>393.61053719208343</c:v>
                </c:pt>
                <c:pt idx="539">
                  <c:v>393.61053719208343</c:v>
                </c:pt>
                <c:pt idx="540">
                  <c:v>393.61053719208343</c:v>
                </c:pt>
                <c:pt idx="541">
                  <c:v>393.61053719208343</c:v>
                </c:pt>
                <c:pt idx="542">
                  <c:v>393.61053719208343</c:v>
                </c:pt>
                <c:pt idx="543">
                  <c:v>393.61053719208343</c:v>
                </c:pt>
                <c:pt idx="544">
                  <c:v>393.61053719208343</c:v>
                </c:pt>
                <c:pt idx="545">
                  <c:v>393.61053719208343</c:v>
                </c:pt>
                <c:pt idx="546">
                  <c:v>393.61053719208343</c:v>
                </c:pt>
                <c:pt idx="547">
                  <c:v>393.61053719208343</c:v>
                </c:pt>
                <c:pt idx="548">
                  <c:v>393.61053719208343</c:v>
                </c:pt>
                <c:pt idx="549">
                  <c:v>393.61053719208343</c:v>
                </c:pt>
                <c:pt idx="550">
                  <c:v>393.61053719208343</c:v>
                </c:pt>
                <c:pt idx="551">
                  <c:v>393.61053719208343</c:v>
                </c:pt>
                <c:pt idx="552">
                  <c:v>393.61053719208343</c:v>
                </c:pt>
                <c:pt idx="553">
                  <c:v>393.61053719208343</c:v>
                </c:pt>
                <c:pt idx="554">
                  <c:v>393.61053719208343</c:v>
                </c:pt>
                <c:pt idx="555">
                  <c:v>393.61053719208343</c:v>
                </c:pt>
                <c:pt idx="556">
                  <c:v>393.61053719208343</c:v>
                </c:pt>
                <c:pt idx="557">
                  <c:v>393.61053719208343</c:v>
                </c:pt>
                <c:pt idx="558">
                  <c:v>393.61053719208343</c:v>
                </c:pt>
                <c:pt idx="559">
                  <c:v>393.61053719208343</c:v>
                </c:pt>
                <c:pt idx="560">
                  <c:v>393.61053719208343</c:v>
                </c:pt>
                <c:pt idx="561">
                  <c:v>393.61053719208343</c:v>
                </c:pt>
                <c:pt idx="562">
                  <c:v>393.61053719208343</c:v>
                </c:pt>
                <c:pt idx="563">
                  <c:v>393.61053719208343</c:v>
                </c:pt>
                <c:pt idx="564">
                  <c:v>393.61053719208343</c:v>
                </c:pt>
                <c:pt idx="565">
                  <c:v>393.61053719208343</c:v>
                </c:pt>
                <c:pt idx="566">
                  <c:v>393.61053719208343</c:v>
                </c:pt>
                <c:pt idx="567">
                  <c:v>393.61053719208343</c:v>
                </c:pt>
                <c:pt idx="568">
                  <c:v>393.61053719208343</c:v>
                </c:pt>
                <c:pt idx="569">
                  <c:v>393.61053719208343</c:v>
                </c:pt>
                <c:pt idx="570">
                  <c:v>393.61053719208343</c:v>
                </c:pt>
                <c:pt idx="571">
                  <c:v>393.61053719208343</c:v>
                </c:pt>
                <c:pt idx="572">
                  <c:v>393.61053719208343</c:v>
                </c:pt>
                <c:pt idx="573">
                  <c:v>393.61053719208343</c:v>
                </c:pt>
                <c:pt idx="574">
                  <c:v>393.61053719208343</c:v>
                </c:pt>
                <c:pt idx="575">
                  <c:v>393.61053719208343</c:v>
                </c:pt>
                <c:pt idx="576">
                  <c:v>393.61053719208343</c:v>
                </c:pt>
                <c:pt idx="577">
                  <c:v>393.61053719208343</c:v>
                </c:pt>
                <c:pt idx="578">
                  <c:v>393.61053719208343</c:v>
                </c:pt>
                <c:pt idx="579">
                  <c:v>393.61053719208343</c:v>
                </c:pt>
                <c:pt idx="580">
                  <c:v>393.61053719208343</c:v>
                </c:pt>
                <c:pt idx="581">
                  <c:v>393.61053719208343</c:v>
                </c:pt>
                <c:pt idx="582">
                  <c:v>393.61053719208343</c:v>
                </c:pt>
                <c:pt idx="583">
                  <c:v>393.61053719208343</c:v>
                </c:pt>
                <c:pt idx="584">
                  <c:v>393.61053719208343</c:v>
                </c:pt>
                <c:pt idx="585">
                  <c:v>393.61053719208343</c:v>
                </c:pt>
                <c:pt idx="586">
                  <c:v>393.61053719208343</c:v>
                </c:pt>
                <c:pt idx="587">
                  <c:v>393.61053719208343</c:v>
                </c:pt>
                <c:pt idx="588">
                  <c:v>393.61053719208343</c:v>
                </c:pt>
                <c:pt idx="589">
                  <c:v>393.61053719208343</c:v>
                </c:pt>
                <c:pt idx="590">
                  <c:v>393.61053719208343</c:v>
                </c:pt>
                <c:pt idx="591">
                  <c:v>393.61053719208343</c:v>
                </c:pt>
                <c:pt idx="592">
                  <c:v>393.61053719208343</c:v>
                </c:pt>
                <c:pt idx="593">
                  <c:v>393.61053719208343</c:v>
                </c:pt>
                <c:pt idx="594">
                  <c:v>393.61053719208343</c:v>
                </c:pt>
                <c:pt idx="595">
                  <c:v>393.61053719208343</c:v>
                </c:pt>
                <c:pt idx="596">
                  <c:v>393.61053719208343</c:v>
                </c:pt>
                <c:pt idx="597">
                  <c:v>393.61053719208343</c:v>
                </c:pt>
                <c:pt idx="598">
                  <c:v>393.61053719208343</c:v>
                </c:pt>
                <c:pt idx="599">
                  <c:v>393.61053719208343</c:v>
                </c:pt>
                <c:pt idx="600">
                  <c:v>393.61053719208343</c:v>
                </c:pt>
                <c:pt idx="601">
                  <c:v>393.61053719208343</c:v>
                </c:pt>
                <c:pt idx="602">
                  <c:v>393.61053719208343</c:v>
                </c:pt>
                <c:pt idx="603">
                  <c:v>393.61053719208343</c:v>
                </c:pt>
                <c:pt idx="604">
                  <c:v>393.61053719208343</c:v>
                </c:pt>
                <c:pt idx="605">
                  <c:v>393.61053719208343</c:v>
                </c:pt>
                <c:pt idx="606">
                  <c:v>393.61053719208343</c:v>
                </c:pt>
                <c:pt idx="607">
                  <c:v>393.61053719208343</c:v>
                </c:pt>
                <c:pt idx="608">
                  <c:v>393.61053719208343</c:v>
                </c:pt>
                <c:pt idx="609">
                  <c:v>393.61053719208343</c:v>
                </c:pt>
                <c:pt idx="610">
                  <c:v>393.61053719208343</c:v>
                </c:pt>
                <c:pt idx="611">
                  <c:v>393.61053719208343</c:v>
                </c:pt>
                <c:pt idx="612">
                  <c:v>393.61053719208343</c:v>
                </c:pt>
                <c:pt idx="613">
                  <c:v>393.61053719208343</c:v>
                </c:pt>
                <c:pt idx="614">
                  <c:v>393.61053719208343</c:v>
                </c:pt>
                <c:pt idx="615">
                  <c:v>393.61053719208343</c:v>
                </c:pt>
                <c:pt idx="616">
                  <c:v>393.61053719208343</c:v>
                </c:pt>
                <c:pt idx="617">
                  <c:v>393.61053719208343</c:v>
                </c:pt>
                <c:pt idx="618">
                  <c:v>393.61053719208343</c:v>
                </c:pt>
                <c:pt idx="619">
                  <c:v>393.61053719208343</c:v>
                </c:pt>
                <c:pt idx="620">
                  <c:v>393.61053719208343</c:v>
                </c:pt>
                <c:pt idx="621">
                  <c:v>393.61053719208343</c:v>
                </c:pt>
                <c:pt idx="622">
                  <c:v>393.61053719208343</c:v>
                </c:pt>
                <c:pt idx="623">
                  <c:v>393.61053719208343</c:v>
                </c:pt>
                <c:pt idx="624">
                  <c:v>393.61053719208343</c:v>
                </c:pt>
                <c:pt idx="625">
                  <c:v>393.61053719208343</c:v>
                </c:pt>
                <c:pt idx="626">
                  <c:v>393.61053719208343</c:v>
                </c:pt>
                <c:pt idx="627">
                  <c:v>393.61053719208343</c:v>
                </c:pt>
                <c:pt idx="628">
                  <c:v>393.61053719208343</c:v>
                </c:pt>
                <c:pt idx="629">
                  <c:v>393.61053719208343</c:v>
                </c:pt>
                <c:pt idx="630">
                  <c:v>393.61053719208343</c:v>
                </c:pt>
                <c:pt idx="631">
                  <c:v>393.61053719208343</c:v>
                </c:pt>
                <c:pt idx="632">
                  <c:v>393.61053719208343</c:v>
                </c:pt>
                <c:pt idx="633">
                  <c:v>393.61053719208343</c:v>
                </c:pt>
                <c:pt idx="634">
                  <c:v>393.61053719208343</c:v>
                </c:pt>
                <c:pt idx="635">
                  <c:v>393.61053719208343</c:v>
                </c:pt>
                <c:pt idx="636">
                  <c:v>393.61053719208343</c:v>
                </c:pt>
                <c:pt idx="637">
                  <c:v>393.61053719208343</c:v>
                </c:pt>
                <c:pt idx="638">
                  <c:v>393.61053719208343</c:v>
                </c:pt>
                <c:pt idx="639">
                  <c:v>393.61053719208343</c:v>
                </c:pt>
              </c:numCache>
            </c:numRef>
          </c:yVal>
          <c:smooth val="1"/>
          <c:extLst>
            <c:ext xmlns:c16="http://schemas.microsoft.com/office/drawing/2014/chart" uri="{C3380CC4-5D6E-409C-BE32-E72D297353CC}">
              <c16:uniqueId val="{00000000-41BC-491E-8610-65C3092CA6D9}"/>
            </c:ext>
          </c:extLst>
        </c:ser>
        <c:dLbls>
          <c:showLegendKey val="0"/>
          <c:showVal val="0"/>
          <c:showCatName val="0"/>
          <c:showSerName val="0"/>
          <c:showPercent val="0"/>
          <c:showBubbleSize val="0"/>
        </c:dLbls>
        <c:axId val="705003167"/>
        <c:axId val="623236655"/>
      </c:scatterChart>
      <c:valAx>
        <c:axId val="7050031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Time (</a:t>
                </a:r>
                <a:r>
                  <a:rPr lang="el-GR"/>
                  <a:t>μ</a:t>
                </a:r>
                <a:r>
                  <a:rPr lang="en-US"/>
                  <a:t>Sec)</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623236655"/>
        <c:crosses val="autoZero"/>
        <c:crossBetween val="midCat"/>
      </c:valAx>
      <c:valAx>
        <c:axId val="62323665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t>Iin(mA)</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crossAx val="705003167"/>
        <c:crosses val="autoZero"/>
        <c:crossBetween val="midCat"/>
        <c:majorUnit val="1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Fburst 5V/5.5V</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8764943426283734E-2"/>
          <c:y val="0.17181323745741081"/>
          <c:w val="0.72013401692515855"/>
          <c:h val="0.72072465739883917"/>
        </c:manualLayout>
      </c:layout>
      <c:scatterChart>
        <c:scatterStyle val="smoothMarker"/>
        <c:varyColors val="0"/>
        <c:ser>
          <c:idx val="0"/>
          <c:order val="0"/>
          <c:tx>
            <c:v>Bench</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Tonmax!#REF!</c:f>
            </c:numRef>
          </c:xVal>
          <c:yVal>
            <c:numRef>
              <c:f>Tonmax!#REF!</c:f>
              <c:numCache>
                <c:formatCode>General</c:formatCode>
                <c:ptCount val="1"/>
                <c:pt idx="0">
                  <c:v>1</c:v>
                </c:pt>
              </c:numCache>
            </c:numRef>
          </c:yVal>
          <c:smooth val="1"/>
          <c:extLst>
            <c:ext xmlns:c16="http://schemas.microsoft.com/office/drawing/2014/chart" uri="{C3380CC4-5D6E-409C-BE32-E72D297353CC}">
              <c16:uniqueId val="{00000000-023A-4EC0-8F71-75E62AC0FEE0}"/>
            </c:ext>
          </c:extLst>
        </c:ser>
        <c:ser>
          <c:idx val="1"/>
          <c:order val="1"/>
          <c:tx>
            <c:v>Calculation</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Tonmax!#REF!</c:f>
            </c:numRef>
          </c:xVal>
          <c:yVal>
            <c:numRef>
              <c:f>Tonmax!#REF!</c:f>
              <c:numCache>
                <c:formatCode>General</c:formatCode>
                <c:ptCount val="1"/>
                <c:pt idx="0">
                  <c:v>1</c:v>
                </c:pt>
              </c:numCache>
            </c:numRef>
          </c:yVal>
          <c:smooth val="1"/>
          <c:extLst>
            <c:ext xmlns:c16="http://schemas.microsoft.com/office/drawing/2014/chart" uri="{C3380CC4-5D6E-409C-BE32-E72D297353CC}">
              <c16:uniqueId val="{00000001-023A-4EC0-8F71-75E62AC0FEE0}"/>
            </c:ext>
          </c:extLst>
        </c:ser>
        <c:dLbls>
          <c:showLegendKey val="0"/>
          <c:showVal val="0"/>
          <c:showCatName val="0"/>
          <c:showSerName val="0"/>
          <c:showPercent val="0"/>
          <c:showBubbleSize val="0"/>
        </c:dLbls>
        <c:axId val="579096512"/>
        <c:axId val="803399648"/>
      </c:scatterChart>
      <c:valAx>
        <c:axId val="5790965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399648"/>
        <c:crosses val="autoZero"/>
        <c:crossBetween val="midCat"/>
      </c:valAx>
      <c:valAx>
        <c:axId val="8033996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9096512"/>
        <c:crosses val="autoZero"/>
        <c:crossBetween val="midCat"/>
      </c:valAx>
      <c:spPr>
        <a:noFill/>
        <a:ln>
          <a:noFill/>
        </a:ln>
        <a:effectLst/>
      </c:spPr>
    </c:plotArea>
    <c:legend>
      <c:legendPos val="r"/>
      <c:layout>
        <c:manualLayout>
          <c:xMode val="edge"/>
          <c:yMode val="edge"/>
          <c:x val="0.79927091557942409"/>
          <c:y val="0.4266696187152097"/>
          <c:w val="0.20072908442057594"/>
          <c:h val="0.1563423959311321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Ton 5V/5.5V</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v>Bench</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Tonmax!#REF!</c:f>
            </c:numRef>
          </c:xVal>
          <c:yVal>
            <c:numRef>
              <c:f>Tonmax!#REF!</c:f>
              <c:numCache>
                <c:formatCode>General</c:formatCode>
                <c:ptCount val="1"/>
                <c:pt idx="0">
                  <c:v>1</c:v>
                </c:pt>
              </c:numCache>
            </c:numRef>
          </c:yVal>
          <c:smooth val="1"/>
          <c:extLst>
            <c:ext xmlns:c16="http://schemas.microsoft.com/office/drawing/2014/chart" uri="{C3380CC4-5D6E-409C-BE32-E72D297353CC}">
              <c16:uniqueId val="{00000000-6283-4BF9-AC01-897A714D1753}"/>
            </c:ext>
          </c:extLst>
        </c:ser>
        <c:ser>
          <c:idx val="1"/>
          <c:order val="1"/>
          <c:tx>
            <c:v>Calculation</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Tonmax!#REF!</c:f>
            </c:numRef>
          </c:xVal>
          <c:yVal>
            <c:numRef>
              <c:f>Tonmax!#REF!</c:f>
              <c:numCache>
                <c:formatCode>General</c:formatCode>
                <c:ptCount val="1"/>
                <c:pt idx="0">
                  <c:v>1</c:v>
                </c:pt>
              </c:numCache>
            </c:numRef>
          </c:yVal>
          <c:smooth val="1"/>
          <c:extLst>
            <c:ext xmlns:c16="http://schemas.microsoft.com/office/drawing/2014/chart" uri="{C3380CC4-5D6E-409C-BE32-E72D297353CC}">
              <c16:uniqueId val="{00000001-6283-4BF9-AC01-897A714D1753}"/>
            </c:ext>
          </c:extLst>
        </c:ser>
        <c:dLbls>
          <c:showLegendKey val="0"/>
          <c:showVal val="0"/>
          <c:showCatName val="0"/>
          <c:showSerName val="0"/>
          <c:showPercent val="0"/>
          <c:showBubbleSize val="0"/>
        </c:dLbls>
        <c:axId val="579096512"/>
        <c:axId val="803399648"/>
      </c:scatterChart>
      <c:valAx>
        <c:axId val="5790965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399648"/>
        <c:crosses val="autoZero"/>
        <c:crossBetween val="midCat"/>
      </c:valAx>
      <c:valAx>
        <c:axId val="8033996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9096512"/>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228600</xdr:colOff>
      <xdr:row>25</xdr:row>
      <xdr:rowOff>9525</xdr:rowOff>
    </xdr:from>
    <xdr:to>
      <xdr:col>3</xdr:col>
      <xdr:colOff>666750</xdr:colOff>
      <xdr:row>44</xdr:row>
      <xdr:rowOff>47625</xdr:rowOff>
    </xdr:to>
    <xdr:graphicFrame macro="">
      <xdr:nvGraphicFramePr>
        <xdr:cNvPr id="2" name="Chart 1">
          <a:extLst>
            <a:ext uri="{FF2B5EF4-FFF2-40B4-BE49-F238E27FC236}">
              <a16:creationId xmlns:a16="http://schemas.microsoft.com/office/drawing/2014/main" id="{D786D580-A237-4F01-89B5-54886E50B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828673</xdr:colOff>
      <xdr:row>25</xdr:row>
      <xdr:rowOff>0</xdr:rowOff>
    </xdr:from>
    <xdr:to>
      <xdr:col>4</xdr:col>
      <xdr:colOff>4905373</xdr:colOff>
      <xdr:row>44</xdr:row>
      <xdr:rowOff>38100</xdr:rowOff>
    </xdr:to>
    <xdr:graphicFrame macro="">
      <xdr:nvGraphicFramePr>
        <xdr:cNvPr id="3" name="Chart 2">
          <a:extLst>
            <a:ext uri="{FF2B5EF4-FFF2-40B4-BE49-F238E27FC236}">
              <a16:creationId xmlns:a16="http://schemas.microsoft.com/office/drawing/2014/main" id="{A0573909-BF48-40F3-96E3-5B2BDD310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29</xdr:col>
      <xdr:colOff>344260</xdr:colOff>
      <xdr:row>5</xdr:row>
      <xdr:rowOff>6803</xdr:rowOff>
    </xdr:from>
    <xdr:to>
      <xdr:col>38</xdr:col>
      <xdr:colOff>344260</xdr:colOff>
      <xdr:row>23</xdr:row>
      <xdr:rowOff>63953</xdr:rowOff>
    </xdr:to>
    <xdr:graphicFrame macro="">
      <xdr:nvGraphicFramePr>
        <xdr:cNvPr id="2" name="Chart 1">
          <a:extLst>
            <a:ext uri="{FF2B5EF4-FFF2-40B4-BE49-F238E27FC236}">
              <a16:creationId xmlns:a16="http://schemas.microsoft.com/office/drawing/2014/main" id="{79DFFDA6-27D7-44A2-88F5-2A38689184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384462</xdr:colOff>
      <xdr:row>21</xdr:row>
      <xdr:rowOff>174913</xdr:rowOff>
    </xdr:from>
    <xdr:to>
      <xdr:col>38</xdr:col>
      <xdr:colOff>384462</xdr:colOff>
      <xdr:row>40</xdr:row>
      <xdr:rowOff>24244</xdr:rowOff>
    </xdr:to>
    <xdr:graphicFrame macro="">
      <xdr:nvGraphicFramePr>
        <xdr:cNvPr id="3" name="Chart 2">
          <a:extLst>
            <a:ext uri="{FF2B5EF4-FFF2-40B4-BE49-F238E27FC236}">
              <a16:creationId xmlns:a16="http://schemas.microsoft.com/office/drawing/2014/main" id="{93E1A39B-2A34-4E05-9C46-3BA67A402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731201</xdr:colOff>
      <xdr:row>25</xdr:row>
      <xdr:rowOff>52595</xdr:rowOff>
    </xdr:from>
    <xdr:to>
      <xdr:col>11</xdr:col>
      <xdr:colOff>651510</xdr:colOff>
      <xdr:row>37</xdr:row>
      <xdr:rowOff>527</xdr:rowOff>
    </xdr:to>
    <xdr:pic>
      <xdr:nvPicPr>
        <xdr:cNvPr id="2" name="Picture 1">
          <a:extLst>
            <a:ext uri="{FF2B5EF4-FFF2-40B4-BE49-F238E27FC236}">
              <a16:creationId xmlns:a16="http://schemas.microsoft.com/office/drawing/2014/main" id="{99D77914-F7AD-4555-B896-606A8980B3F4}"/>
            </a:ext>
          </a:extLst>
        </xdr:cNvPr>
        <xdr:cNvPicPr>
          <a:picLocks noChangeAspect="1"/>
        </xdr:cNvPicPr>
      </xdr:nvPicPr>
      <xdr:blipFill>
        <a:blip xmlns:r="http://schemas.openxmlformats.org/officeDocument/2006/relationships" r:embed="rId1"/>
        <a:stretch>
          <a:fillRect/>
        </a:stretch>
      </xdr:blipFill>
      <xdr:spPr>
        <a:xfrm>
          <a:off x="7286886" y="4678432"/>
          <a:ext cx="5755407" cy="2184237"/>
        </a:xfrm>
        <a:prstGeom prst="rect">
          <a:avLst/>
        </a:prstGeom>
      </xdr:spPr>
    </xdr:pic>
    <xdr:clientData/>
  </xdr:twoCellAnchor>
  <xdr:twoCellAnchor editAs="oneCell">
    <xdr:from>
      <xdr:col>11</xdr:col>
      <xdr:colOff>975430</xdr:colOff>
      <xdr:row>29</xdr:row>
      <xdr:rowOff>106338</xdr:rowOff>
    </xdr:from>
    <xdr:to>
      <xdr:col>14</xdr:col>
      <xdr:colOff>80011</xdr:colOff>
      <xdr:row>32</xdr:row>
      <xdr:rowOff>112991</xdr:rowOff>
    </xdr:to>
    <xdr:pic>
      <xdr:nvPicPr>
        <xdr:cNvPr id="3" name="Picture 2">
          <a:extLst>
            <a:ext uri="{FF2B5EF4-FFF2-40B4-BE49-F238E27FC236}">
              <a16:creationId xmlns:a16="http://schemas.microsoft.com/office/drawing/2014/main" id="{866192F1-F673-4923-81D9-BC89CC79A5C0}"/>
            </a:ext>
          </a:extLst>
        </xdr:cNvPr>
        <xdr:cNvPicPr>
          <a:picLocks noChangeAspect="1"/>
        </xdr:cNvPicPr>
      </xdr:nvPicPr>
      <xdr:blipFill>
        <a:blip xmlns:r="http://schemas.openxmlformats.org/officeDocument/2006/relationships" r:embed="rId2"/>
        <a:stretch>
          <a:fillRect/>
        </a:stretch>
      </xdr:blipFill>
      <xdr:spPr>
        <a:xfrm>
          <a:off x="13376980" y="5454626"/>
          <a:ext cx="3838506" cy="563865"/>
        </a:xfrm>
        <a:prstGeom prst="rect">
          <a:avLst/>
        </a:prstGeom>
      </xdr:spPr>
    </xdr:pic>
    <xdr:clientData/>
  </xdr:twoCellAnchor>
  <xdr:twoCellAnchor editAs="oneCell">
    <xdr:from>
      <xdr:col>11</xdr:col>
      <xdr:colOff>1016294</xdr:colOff>
      <xdr:row>25</xdr:row>
      <xdr:rowOff>40417</xdr:rowOff>
    </xdr:from>
    <xdr:to>
      <xdr:col>14</xdr:col>
      <xdr:colOff>828675</xdr:colOff>
      <xdr:row>27</xdr:row>
      <xdr:rowOff>122796</xdr:rowOff>
    </xdr:to>
    <xdr:pic>
      <xdr:nvPicPr>
        <xdr:cNvPr id="4" name="Picture 3">
          <a:extLst>
            <a:ext uri="{FF2B5EF4-FFF2-40B4-BE49-F238E27FC236}">
              <a16:creationId xmlns:a16="http://schemas.microsoft.com/office/drawing/2014/main" id="{2099932F-42CE-47BD-AC2F-B5C1105580D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417844" y="4645755"/>
          <a:ext cx="4546306" cy="453854"/>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xdr:from>
      <xdr:col>16</xdr:col>
      <xdr:colOff>0</xdr:colOff>
      <xdr:row>43</xdr:row>
      <xdr:rowOff>0</xdr:rowOff>
    </xdr:from>
    <xdr:to>
      <xdr:col>22</xdr:col>
      <xdr:colOff>501064</xdr:colOff>
      <xdr:row>48</xdr:row>
      <xdr:rowOff>0</xdr:rowOff>
    </xdr:to>
    <xdr:graphicFrame macro="">
      <xdr:nvGraphicFramePr>
        <xdr:cNvPr id="5" name="Chart 4">
          <a:extLst>
            <a:ext uri="{FF2B5EF4-FFF2-40B4-BE49-F238E27FC236}">
              <a16:creationId xmlns:a16="http://schemas.microsoft.com/office/drawing/2014/main" id="{54D25DD3-D3F7-4AB7-B0CD-936698021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25</xdr:col>
      <xdr:colOff>310126</xdr:colOff>
      <xdr:row>43</xdr:row>
      <xdr:rowOff>0</xdr:rowOff>
    </xdr:from>
    <xdr:to>
      <xdr:col>33</xdr:col>
      <xdr:colOff>12589</xdr:colOff>
      <xdr:row>48</xdr:row>
      <xdr:rowOff>0</xdr:rowOff>
    </xdr:to>
    <xdr:graphicFrame macro="">
      <xdr:nvGraphicFramePr>
        <xdr:cNvPr id="6" name="Chart 5">
          <a:extLst>
            <a:ext uri="{FF2B5EF4-FFF2-40B4-BE49-F238E27FC236}">
              <a16:creationId xmlns:a16="http://schemas.microsoft.com/office/drawing/2014/main" id="{60967A90-3F0F-48E2-8A55-5D8BE2180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murata.com/en-us/products/productdetail?partno=GRM21BZ71A226ME15%23"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443A4-B1D5-4654-8717-923DB1D8FE2D}">
  <sheetPr codeName="Sheet1"/>
  <dimension ref="B1:P23"/>
  <sheetViews>
    <sheetView tabSelected="1" zoomScale="85" zoomScaleNormal="85" workbookViewId="0">
      <selection activeCell="D14" sqref="D14"/>
    </sheetView>
  </sheetViews>
  <sheetFormatPr defaultRowHeight="14.25" x14ac:dyDescent="0.45"/>
  <cols>
    <col min="1" max="1" width="2.3984375" customWidth="1"/>
    <col min="2" max="2" width="50.3984375" customWidth="1"/>
    <col min="3" max="3" width="25.265625" style="4" customWidth="1"/>
    <col min="4" max="4" width="21.1328125" customWidth="1"/>
    <col min="5" max="5" width="74.59765625" customWidth="1"/>
    <col min="8" max="8" width="15.73046875" customWidth="1"/>
    <col min="9" max="9" width="13.73046875" customWidth="1"/>
    <col min="10" max="10" width="9.1328125" customWidth="1"/>
    <col min="11" max="11" width="9.86328125" customWidth="1"/>
    <col min="12" max="12" width="21.3984375" bestFit="1" customWidth="1"/>
    <col min="13" max="13" width="15.73046875" bestFit="1" customWidth="1"/>
    <col min="14" max="16" width="9.1328125" customWidth="1"/>
  </cols>
  <sheetData>
    <row r="1" spans="2:16" ht="30.75" customHeight="1" thickBot="1" x14ac:dyDescent="0.5">
      <c r="B1" s="86" t="s">
        <v>726</v>
      </c>
      <c r="C1" s="86"/>
      <c r="D1" s="86"/>
      <c r="E1" s="86"/>
    </row>
    <row r="2" spans="2:16" ht="15" x14ac:dyDescent="0.45">
      <c r="B2" s="87" t="s">
        <v>0</v>
      </c>
      <c r="C2" s="88"/>
      <c r="D2" s="88"/>
      <c r="E2" s="89"/>
    </row>
    <row r="3" spans="2:16" ht="15" customHeight="1" x14ac:dyDescent="0.45">
      <c r="B3" s="90" t="s">
        <v>1</v>
      </c>
      <c r="C3" s="91"/>
      <c r="D3" s="91"/>
      <c r="E3" s="92"/>
    </row>
    <row r="4" spans="2:16" x14ac:dyDescent="0.45">
      <c r="B4" s="90"/>
      <c r="C4" s="91"/>
      <c r="D4" s="91"/>
      <c r="E4" s="92"/>
    </row>
    <row r="5" spans="2:16" x14ac:dyDescent="0.45">
      <c r="B5" s="90"/>
      <c r="C5" s="91"/>
      <c r="D5" s="91"/>
      <c r="E5" s="92"/>
    </row>
    <row r="6" spans="2:16" ht="14.65" thickBot="1" x14ac:dyDescent="0.5">
      <c r="B6" s="93"/>
      <c r="C6" s="94"/>
      <c r="D6" s="94"/>
      <c r="E6" s="95"/>
    </row>
    <row r="7" spans="2:16" ht="20.25" customHeight="1" x14ac:dyDescent="0.45">
      <c r="B7" s="96" t="s">
        <v>727</v>
      </c>
      <c r="C7" s="97"/>
      <c r="D7" s="97"/>
      <c r="E7" s="98"/>
    </row>
    <row r="8" spans="2:16" ht="17.649999999999999" x14ac:dyDescent="0.45">
      <c r="B8" s="99" t="s">
        <v>2</v>
      </c>
      <c r="C8" s="100"/>
      <c r="D8" s="100"/>
      <c r="E8" s="101"/>
    </row>
    <row r="9" spans="2:16" ht="18" thickBot="1" x14ac:dyDescent="0.5">
      <c r="B9" s="102" t="s">
        <v>3</v>
      </c>
      <c r="C9" s="103"/>
      <c r="D9" s="103"/>
      <c r="E9" s="104"/>
    </row>
    <row r="10" spans="2:16" ht="45.75" customHeight="1" thickBot="1" x14ac:dyDescent="0.5">
      <c r="B10" s="77" t="s">
        <v>4</v>
      </c>
      <c r="C10" s="78"/>
      <c r="D10" s="78"/>
      <c r="E10" s="79"/>
    </row>
    <row r="11" spans="2:16" ht="15" customHeight="1" x14ac:dyDescent="0.45">
      <c r="B11" s="80" t="s">
        <v>5</v>
      </c>
      <c r="C11" s="81"/>
      <c r="D11" s="81"/>
      <c r="E11" s="82"/>
    </row>
    <row r="12" spans="2:16" ht="15.75" customHeight="1" x14ac:dyDescent="0.45">
      <c r="B12" s="83"/>
      <c r="C12" s="84"/>
      <c r="D12" s="84"/>
      <c r="E12" s="85"/>
    </row>
    <row r="13" spans="2:16" x14ac:dyDescent="0.45">
      <c r="B13" s="1" t="s">
        <v>6</v>
      </c>
      <c r="C13" s="2">
        <v>5</v>
      </c>
      <c r="D13" s="3" t="s">
        <v>7</v>
      </c>
      <c r="E13" s="1"/>
      <c r="I13" s="4"/>
      <c r="K13" s="4"/>
      <c r="L13" s="4"/>
      <c r="M13" s="5"/>
      <c r="N13" s="4"/>
      <c r="O13" s="5"/>
      <c r="P13" s="5"/>
    </row>
    <row r="14" spans="2:16" x14ac:dyDescent="0.45">
      <c r="B14" s="1" t="s">
        <v>8</v>
      </c>
      <c r="C14" s="2">
        <v>3.3</v>
      </c>
      <c r="D14" s="3" t="s">
        <v>7</v>
      </c>
      <c r="E14" s="1"/>
      <c r="L14" s="5"/>
      <c r="M14" s="5"/>
      <c r="N14" s="5"/>
    </row>
    <row r="15" spans="2:16" x14ac:dyDescent="0.45">
      <c r="B15" s="1" t="s">
        <v>9</v>
      </c>
      <c r="C15" s="2">
        <v>11</v>
      </c>
      <c r="D15" s="6" t="s">
        <v>10</v>
      </c>
      <c r="E15" s="1" t="s">
        <v>11</v>
      </c>
      <c r="I15" s="7"/>
      <c r="J15" s="7"/>
      <c r="K15" s="7"/>
      <c r="L15" s="7"/>
      <c r="M15" s="7"/>
      <c r="N15" s="7"/>
    </row>
    <row r="16" spans="2:16" x14ac:dyDescent="0.45">
      <c r="B16" s="1" t="s">
        <v>12</v>
      </c>
      <c r="C16" s="2">
        <v>11</v>
      </c>
      <c r="D16" s="6" t="s">
        <v>10</v>
      </c>
      <c r="E16" s="1" t="s">
        <v>13</v>
      </c>
      <c r="I16" s="7"/>
      <c r="J16" s="7"/>
      <c r="K16" s="7"/>
      <c r="L16" s="7"/>
      <c r="M16" s="7"/>
      <c r="N16" s="7"/>
    </row>
    <row r="17" spans="2:14" x14ac:dyDescent="0.45">
      <c r="B17" s="1" t="s">
        <v>14</v>
      </c>
      <c r="C17" s="2">
        <v>3</v>
      </c>
      <c r="D17" s="6" t="s">
        <v>15</v>
      </c>
      <c r="E17" s="1"/>
      <c r="I17" s="7"/>
      <c r="J17" s="7"/>
      <c r="K17" s="7"/>
      <c r="L17" s="7"/>
      <c r="M17" s="7"/>
      <c r="N17" s="7"/>
    </row>
    <row r="18" spans="2:14" x14ac:dyDescent="0.45">
      <c r="B18" s="1" t="s">
        <v>16</v>
      </c>
      <c r="C18" s="2" t="s">
        <v>17</v>
      </c>
      <c r="D18" s="1"/>
      <c r="E18" s="1"/>
      <c r="I18" s="7"/>
      <c r="J18" s="7"/>
      <c r="K18" s="7"/>
      <c r="L18" s="7"/>
      <c r="M18" s="7"/>
      <c r="N18" s="7"/>
    </row>
    <row r="19" spans="2:14" x14ac:dyDescent="0.45">
      <c r="B19" s="1" t="str">
        <f>C18</f>
        <v>Resistive Load</v>
      </c>
      <c r="C19" s="2">
        <v>16</v>
      </c>
      <c r="D19" s="3" t="str">
        <f>IF(B19="Resistive Load","ohm", IF(B19="Constant Current Load","mA"))</f>
        <v>ohm</v>
      </c>
      <c r="E19" s="1" t="str">
        <f>IF(C18="Resistive Load","Recommended Resistive Load &gt; 11 Ohm",IF(C18="Constant Current Load"," Recommended Current Load &lt; 300mA"))</f>
        <v>Recommended Resistive Load &gt; 11 Ohm</v>
      </c>
      <c r="I19" s="7"/>
      <c r="J19" s="7"/>
      <c r="K19" s="7"/>
      <c r="L19" s="7"/>
      <c r="M19" s="7"/>
      <c r="N19" s="7"/>
    </row>
    <row r="20" spans="2:14" x14ac:dyDescent="0.45">
      <c r="B20" s="1" t="s">
        <v>18</v>
      </c>
      <c r="C20" s="2">
        <v>0</v>
      </c>
      <c r="D20" s="3" t="s">
        <v>7</v>
      </c>
      <c r="E20" s="1" t="s">
        <v>19</v>
      </c>
      <c r="I20" s="7"/>
      <c r="J20" s="7"/>
      <c r="K20" s="7"/>
      <c r="L20" s="7"/>
      <c r="M20" s="7"/>
      <c r="N20" s="7"/>
    </row>
    <row r="21" spans="2:14" ht="39.950000000000003" customHeight="1" x14ac:dyDescent="0.45">
      <c r="B21" s="8" t="s">
        <v>20</v>
      </c>
      <c r="C21" s="9">
        <f>IF(Sheet2!Y2&lt;16000, Sheet2!Y2, "Failed Startup")</f>
        <v>525</v>
      </c>
      <c r="D21" s="6" t="str">
        <f>IF(C21=Sheet1!A21, "", "μS")</f>
        <v>μS</v>
      </c>
      <c r="E21" s="8" t="str">
        <f>IF(C21=Sheet1!A21, "Reduce the Cout or The added load condition", "")</f>
        <v/>
      </c>
    </row>
    <row r="22" spans="2:14" ht="15" customHeight="1" x14ac:dyDescent="0.45">
      <c r="B22" s="8" t="s">
        <v>21</v>
      </c>
      <c r="C22" s="10">
        <v>300</v>
      </c>
      <c r="D22" s="6" t="s">
        <v>22</v>
      </c>
      <c r="E22" s="8"/>
    </row>
    <row r="23" spans="2:14" ht="39.950000000000003" customHeight="1" x14ac:dyDescent="0.45">
      <c r="B23" s="11" t="s">
        <v>23</v>
      </c>
      <c r="C23" s="12">
        <f>IF(AND(Tonmax!O2&lt;13, Tonmax!O2&gt;0), Tonmax!O2, "Ton-max Over power protection triggered")</f>
        <v>2.2916834905298669</v>
      </c>
      <c r="D23" s="6" t="str">
        <f>IF(C23=Sheet1!A23, "", "μS")</f>
        <v>μS</v>
      </c>
      <c r="E23" s="8" t="str">
        <f>IF(C23=Sheet1!A23, "Reduce the Cout for Ton-max &lt; 13μS", "")</f>
        <v/>
      </c>
      <c r="F23" s="13"/>
      <c r="G23" s="13"/>
    </row>
  </sheetData>
  <sheetProtection algorithmName="SHA-512" hashValue="G2HwGq9McE42bsK91a1ESTKSV5FUPbAT+2u1lV+lS4DLDKGFZLRCnY+jGR7fEpFSW2QrvqtovMMmuhdH5Z7bOw==" saltValue="UqbmgYrP65rxWKujvtGuOg==" spinCount="100000" sheet="1" objects="1" scenarios="1"/>
  <mergeCells count="8">
    <mergeCell ref="B10:E10"/>
    <mergeCell ref="B11:E12"/>
    <mergeCell ref="B1:E1"/>
    <mergeCell ref="B2:E2"/>
    <mergeCell ref="B3:E6"/>
    <mergeCell ref="B7:E7"/>
    <mergeCell ref="B8:E8"/>
    <mergeCell ref="B9:E9"/>
  </mergeCells>
  <conditionalFormatting sqref="C21">
    <cfRule type="cellIs" dxfId="4" priority="6" operator="greaterThan">
      <formula>0</formula>
    </cfRule>
  </conditionalFormatting>
  <conditionalFormatting sqref="C23">
    <cfRule type="cellIs" dxfId="2" priority="2" operator="greaterThan">
      <formula>0</formula>
    </cfRule>
  </conditionalFormatting>
  <conditionalFormatting sqref="E21">
    <cfRule type="cellIs" dxfId="1" priority="5" operator="equal">
      <formula>"Reduce the Cout or The added load condition"</formula>
    </cfRule>
  </conditionalFormatting>
  <conditionalFormatting sqref="E23">
    <cfRule type="cellIs" dxfId="0" priority="3" operator="equal">
      <formula>"Reduce the Cout for Ton-max &lt; 13μS"</formula>
    </cfRule>
  </conditionalFormatting>
  <dataValidations count="2">
    <dataValidation type="custom" allowBlank="1" showInputMessage="1" errorTitle="Failed Startup" error="Can't Reach Steady State With this Output Capacitance and Load Condition" sqref="C21:C23" xr:uid="{63D8CCC8-A15B-4932-9CD7-78CF2F242AE4}">
      <formula1>"C20&gt;15900"</formula1>
    </dataValidation>
    <dataValidation type="whole" allowBlank="1" showInputMessage="1" showErrorMessage="1" errorTitle="Test" error="Tes" sqref="C26" xr:uid="{35666826-2385-47CD-ADF7-44F9AFDDD49C}">
      <formula1>1</formula1>
      <formula2>10</formula2>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4" operator="equal" id="{13325837-3C35-42D5-BA80-962EAECCBFF2}">
            <xm:f>Sheet1!$A$21</xm:f>
            <x14:dxf>
              <font>
                <color rgb="FF9C0006"/>
              </font>
              <fill>
                <patternFill>
                  <bgColor rgb="FFFFC7CE"/>
                </patternFill>
              </fill>
            </x14:dxf>
          </x14:cfRule>
          <xm:sqref>C21</xm:sqref>
        </x14:conditionalFormatting>
        <x14:conditionalFormatting xmlns:xm="http://schemas.microsoft.com/office/excel/2006/main">
          <x14:cfRule type="cellIs" priority="1" operator="equal" id="{0A085B48-5515-4007-9DB5-61E286426406}">
            <xm:f>Sheet1!$A$23</xm:f>
            <x14:dxf>
              <font>
                <color rgb="FF9C0006"/>
              </font>
              <fill>
                <patternFill>
                  <bgColor rgb="FFFFC7CE"/>
                </patternFill>
              </fill>
            </x14:dxf>
          </x14:cfRule>
          <xm:sqref>C23</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18A8EE0F-E9BC-41F5-9C0D-56C35E8D0ABB}">
          <x14:formula1>
            <xm:f>Sheet1!$A$18:$B$18</xm:f>
          </x14:formula1>
          <xm:sqref>C18</xm:sqref>
        </x14:dataValidation>
        <x14:dataValidation type="list" showInputMessage="1" showErrorMessage="1" xr:uid="{DE5E2C43-2F87-4634-B37A-87FD6877AF09}">
          <x14:formula1>
            <xm:f>Sheet1!$D$14:$E$14</xm:f>
          </x14:formula1>
          <xm:sqref>C14</xm:sqref>
        </x14:dataValidation>
        <x14:dataValidation type="list" showInputMessage="1" showErrorMessage="1" xr:uid="{E5EA6598-3771-471E-97F9-BE5CFE9069A4}">
          <x14:formula1>
            <xm:f>Sheet1!$A$13:$H$13</xm:f>
          </x14:formula1>
          <xm:sqref>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68AA-D671-422D-B1E3-863F6005EA42}">
  <sheetPr codeName="Sheet2"/>
  <dimension ref="A13:H23"/>
  <sheetViews>
    <sheetView workbookViewId="0">
      <selection activeCell="B18" sqref="B18"/>
    </sheetView>
  </sheetViews>
  <sheetFormatPr defaultRowHeight="14.25" x14ac:dyDescent="0.45"/>
  <cols>
    <col min="1" max="1" width="38.86328125" bestFit="1" customWidth="1"/>
  </cols>
  <sheetData>
    <row r="13" spans="1:8" x14ac:dyDescent="0.45">
      <c r="A13" s="4">
        <v>3</v>
      </c>
      <c r="B13">
        <v>3.1</v>
      </c>
      <c r="C13" s="4">
        <v>3.3</v>
      </c>
      <c r="D13" s="4">
        <v>3.6</v>
      </c>
      <c r="E13" s="5">
        <v>4.5</v>
      </c>
      <c r="F13" s="4">
        <v>4.75</v>
      </c>
      <c r="G13" s="5">
        <v>5</v>
      </c>
      <c r="H13" s="5">
        <v>5.5</v>
      </c>
    </row>
    <row r="14" spans="1:8" x14ac:dyDescent="0.45">
      <c r="D14" s="5">
        <v>3.3</v>
      </c>
      <c r="E14" s="5">
        <v>3.7</v>
      </c>
      <c r="F14" s="5"/>
    </row>
    <row r="15" spans="1:8" x14ac:dyDescent="0.45">
      <c r="A15" s="7"/>
      <c r="B15" s="7"/>
      <c r="C15" s="7"/>
      <c r="D15" s="7"/>
      <c r="E15" s="7"/>
      <c r="F15" s="7"/>
    </row>
    <row r="16" spans="1:8" x14ac:dyDescent="0.45">
      <c r="A16" s="7"/>
      <c r="B16" s="7"/>
      <c r="C16" s="7"/>
      <c r="D16" s="7"/>
      <c r="E16" s="7"/>
      <c r="F16" s="7"/>
    </row>
    <row r="17" spans="1:6" x14ac:dyDescent="0.45">
      <c r="A17" s="7"/>
      <c r="B17" s="7"/>
      <c r="C17" s="7"/>
      <c r="D17" s="7"/>
      <c r="E17" s="7"/>
      <c r="F17" s="7"/>
    </row>
    <row r="18" spans="1:6" x14ac:dyDescent="0.45">
      <c r="A18" s="7" t="s">
        <v>17</v>
      </c>
      <c r="B18" s="7" t="s">
        <v>24</v>
      </c>
      <c r="C18" s="7"/>
      <c r="D18" s="7"/>
      <c r="E18" s="7"/>
      <c r="F18" s="7"/>
    </row>
    <row r="19" spans="1:6" x14ac:dyDescent="0.45">
      <c r="A19" s="7"/>
      <c r="B19" s="7"/>
      <c r="C19" s="7"/>
      <c r="D19" s="7"/>
      <c r="E19" s="7"/>
      <c r="F19" s="7"/>
    </row>
    <row r="20" spans="1:6" x14ac:dyDescent="0.45">
      <c r="A20" s="7"/>
      <c r="B20" s="7"/>
      <c r="C20" s="7"/>
      <c r="D20" s="7"/>
      <c r="E20" s="7"/>
      <c r="F20" s="7"/>
    </row>
    <row r="21" spans="1:6" x14ac:dyDescent="0.45">
      <c r="A21" s="14" t="s">
        <v>25</v>
      </c>
      <c r="B21" s="14" t="str">
        <f>IF(Inputs!C21=Sheet1!A21, "Reduce the Cout or The added load condition", "")</f>
        <v/>
      </c>
      <c r="C21" s="7"/>
      <c r="D21" s="7"/>
      <c r="E21" s="7"/>
      <c r="F21" s="7"/>
    </row>
    <row r="22" spans="1:6" x14ac:dyDescent="0.45">
      <c r="A22" s="14"/>
      <c r="B22" s="14"/>
      <c r="C22" s="7"/>
      <c r="D22" s="7"/>
      <c r="E22" s="7"/>
      <c r="F22" s="7"/>
    </row>
    <row r="23" spans="1:6" x14ac:dyDescent="0.45">
      <c r="A23" s="14" t="s">
        <v>26</v>
      </c>
      <c r="B23" s="14" t="str">
        <f>IF(Inputs!C23=Sheet1!A23, "Reduce the Cout for Ton-max &lt; 13μS", "")</f>
        <v/>
      </c>
      <c r="F23"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1E173-46CD-4476-80D8-4756E9D695A2}">
  <sheetPr codeName="Sheet3"/>
  <dimension ref="A1:AC643"/>
  <sheetViews>
    <sheetView zoomScale="70" zoomScaleNormal="70" workbookViewId="0">
      <pane ySplit="3" topLeftCell="A4" activePane="bottomLeft" state="frozen"/>
      <selection activeCell="C13" sqref="C13:F13"/>
      <selection pane="bottomLeft" activeCell="T11" sqref="T11"/>
    </sheetView>
  </sheetViews>
  <sheetFormatPr defaultRowHeight="14.25" x14ac:dyDescent="0.45"/>
  <cols>
    <col min="2" max="2" width="9.06640625" style="4"/>
    <col min="4" max="4" width="10" bestFit="1" customWidth="1"/>
    <col min="5" max="5" width="9.06640625" style="4"/>
    <col min="6" max="6" width="12" bestFit="1" customWidth="1"/>
    <col min="7" max="7" width="10.1328125" style="4" bestFit="1" customWidth="1"/>
    <col min="8" max="8" width="10.1328125" style="4" customWidth="1"/>
    <col min="10" max="11" width="14" bestFit="1" customWidth="1"/>
    <col min="12" max="12" width="14" style="35" customWidth="1"/>
    <col min="13" max="13" width="19.86328125" bestFit="1" customWidth="1"/>
    <col min="15" max="15" width="16.265625" bestFit="1" customWidth="1"/>
    <col min="16" max="16" width="23" bestFit="1" customWidth="1"/>
    <col min="17" max="17" width="10.59765625" bestFit="1" customWidth="1"/>
    <col min="19" max="19" width="12.59765625" bestFit="1" customWidth="1"/>
    <col min="21" max="21" width="9.06640625" style="4"/>
    <col min="22" max="22" width="12" bestFit="1" customWidth="1"/>
    <col min="23" max="23" width="17.86328125" bestFit="1" customWidth="1"/>
    <col min="25" max="25" width="10.86328125" bestFit="1" customWidth="1"/>
  </cols>
  <sheetData>
    <row r="1" spans="1:29" x14ac:dyDescent="0.45">
      <c r="A1" s="15"/>
      <c r="B1" s="16"/>
      <c r="C1" s="15"/>
      <c r="E1" s="4" t="s">
        <v>27</v>
      </c>
      <c r="F1" s="1" t="s">
        <v>28</v>
      </c>
      <c r="G1" s="3" t="s">
        <v>29</v>
      </c>
      <c r="H1" s="3"/>
      <c r="I1" s="3" t="s">
        <v>30</v>
      </c>
      <c r="J1" s="3"/>
      <c r="K1" s="3" t="s">
        <v>31</v>
      </c>
      <c r="L1" s="17" t="s">
        <v>32</v>
      </c>
      <c r="M1" s="3" t="s">
        <v>33</v>
      </c>
      <c r="N1" s="3" t="s">
        <v>34</v>
      </c>
      <c r="O1" s="3" t="s">
        <v>35</v>
      </c>
      <c r="P1" s="18" t="s">
        <v>36</v>
      </c>
      <c r="Q1" s="18" t="s">
        <v>37</v>
      </c>
      <c r="AC1" s="19"/>
    </row>
    <row r="2" spans="1:29" x14ac:dyDescent="0.45">
      <c r="E2" s="4">
        <v>25</v>
      </c>
      <c r="F2" s="20">
        <v>22</v>
      </c>
      <c r="G2" s="21">
        <f>Inputs!C13</f>
        <v>5</v>
      </c>
      <c r="H2" s="21"/>
      <c r="I2" s="21">
        <f>Inputs!C14</f>
        <v>3.3</v>
      </c>
      <c r="J2" s="21"/>
      <c r="K2" s="21">
        <f>Inputs!$C$15</f>
        <v>11</v>
      </c>
      <c r="L2" s="22">
        <f>Inputs!$C$16</f>
        <v>11</v>
      </c>
      <c r="M2" s="23">
        <f>IF(Inputs!C18="Resistive Load", Inputs!C19, 10000000000)</f>
        <v>16</v>
      </c>
      <c r="N2" s="21">
        <f>IF(Inputs!C18="Constant Current Load", Inputs!C19, 0)</f>
        <v>0</v>
      </c>
      <c r="O2" s="21">
        <f>Inputs!C20</f>
        <v>0</v>
      </c>
      <c r="P2" s="21" t="str">
        <f>Inputs!C18</f>
        <v>Resistive Load</v>
      </c>
      <c r="Q2" s="21">
        <v>0.52</v>
      </c>
      <c r="U2" s="24"/>
      <c r="W2" s="25">
        <f ca="1">MAX(W4:W19)</f>
        <v>0</v>
      </c>
      <c r="X2" s="26"/>
      <c r="Y2" s="24">
        <f>MAX(Y4:Y643)</f>
        <v>525</v>
      </c>
      <c r="Z2" s="24">
        <f>MAX(Z4:Z643)</f>
        <v>3.3</v>
      </c>
      <c r="AC2" s="4"/>
    </row>
    <row r="3" spans="1:29" ht="14.65" thickBot="1" x14ac:dyDescent="0.5">
      <c r="D3" s="4" t="s">
        <v>38</v>
      </c>
      <c r="E3" s="4" t="s">
        <v>39</v>
      </c>
      <c r="F3" s="4" t="s">
        <v>40</v>
      </c>
      <c r="G3" s="4" t="s">
        <v>41</v>
      </c>
      <c r="H3" s="4" t="s">
        <v>42</v>
      </c>
      <c r="I3" t="s">
        <v>43</v>
      </c>
      <c r="J3" s="4" t="s">
        <v>44</v>
      </c>
      <c r="K3" s="4" t="s">
        <v>45</v>
      </c>
      <c r="L3" s="25" t="s">
        <v>46</v>
      </c>
      <c r="M3" s="4" t="s">
        <v>47</v>
      </c>
      <c r="N3" s="4" t="s">
        <v>48</v>
      </c>
      <c r="O3" t="s">
        <v>49</v>
      </c>
      <c r="P3" t="s">
        <v>50</v>
      </c>
      <c r="Q3" s="4" t="s">
        <v>51</v>
      </c>
      <c r="R3" s="4" t="s">
        <v>52</v>
      </c>
      <c r="S3" s="4" t="s">
        <v>53</v>
      </c>
      <c r="T3" s="4" t="s">
        <v>54</v>
      </c>
      <c r="U3" s="4" t="s">
        <v>55</v>
      </c>
      <c r="V3" s="4" t="s">
        <v>56</v>
      </c>
      <c r="W3" s="4" t="s">
        <v>57</v>
      </c>
      <c r="Y3" s="4" t="s">
        <v>58</v>
      </c>
      <c r="Z3" s="4" t="s">
        <v>30</v>
      </c>
      <c r="AA3" s="4" t="s">
        <v>59</v>
      </c>
      <c r="AB3" s="4" t="s">
        <v>60</v>
      </c>
    </row>
    <row r="4" spans="1:29" ht="14.65" thickBot="1" x14ac:dyDescent="0.5">
      <c r="A4" s="27" t="s">
        <v>61</v>
      </c>
      <c r="B4" s="27">
        <v>6.5</v>
      </c>
      <c r="C4" s="27">
        <v>6.5</v>
      </c>
      <c r="D4" s="28">
        <v>0</v>
      </c>
      <c r="E4" s="28">
        <f>C4</f>
        <v>6.5</v>
      </c>
      <c r="F4" s="28">
        <f>$E$2</f>
        <v>25</v>
      </c>
      <c r="G4" s="28">
        <f>F4</f>
        <v>25</v>
      </c>
      <c r="H4" s="29">
        <f>MOD(G$4:G$643, 4)</f>
        <v>1</v>
      </c>
      <c r="I4" s="30">
        <f>(-0.0457*0+0.64+(($G$2-5)*0.148))*E4*10</f>
        <v>41.6</v>
      </c>
      <c r="J4" s="30">
        <v>0</v>
      </c>
      <c r="K4" s="30">
        <v>0</v>
      </c>
      <c r="L4" s="31">
        <v>0</v>
      </c>
      <c r="M4" s="30">
        <f>(J4+K4)*L4</f>
        <v>0</v>
      </c>
      <c r="N4" s="32">
        <f t="shared" ref="N4:N67" si="0">I4-M4</f>
        <v>41.6</v>
      </c>
      <c r="O4" s="32">
        <f>N4*F4/1000</f>
        <v>1.04</v>
      </c>
      <c r="P4" s="32">
        <f>O4</f>
        <v>1.04</v>
      </c>
      <c r="Q4" s="30">
        <f>P4/R4</f>
        <v>9.4545454545454544E-2</v>
      </c>
      <c r="R4" s="33">
        <f>$K$2</f>
        <v>11</v>
      </c>
      <c r="S4" s="30">
        <f>IF(Q4&gt;$I$2, $I$2, Q4)</f>
        <v>9.4545454545454544E-2</v>
      </c>
      <c r="T4" s="30">
        <f>I4*$I$2/($Q$2*$G$2)</f>
        <v>52.8</v>
      </c>
      <c r="U4" s="30">
        <f ca="1">IF(S4=$I$2, G4, 0)+LOOKUP("&gt;0",U4:U27,S4:S27)</f>
        <v>0</v>
      </c>
      <c r="V4" s="28">
        <f t="shared" ref="V4" si="1">IF(S4=$I$2, 0, 1)</f>
        <v>1</v>
      </c>
      <c r="W4" s="31">
        <f t="shared" ref="W4:W67" ca="1" si="2">IF(OR(U4&gt;0, V4&gt;0), 1, 0)</f>
        <v>1</v>
      </c>
      <c r="X4" s="33"/>
      <c r="Y4" s="31">
        <f>E2</f>
        <v>25</v>
      </c>
      <c r="Z4" s="30">
        <f>S4</f>
        <v>9.4545454545454544E-2</v>
      </c>
      <c r="AA4" s="30">
        <f>T4</f>
        <v>52.8</v>
      </c>
      <c r="AB4" s="30">
        <f>M4</f>
        <v>0</v>
      </c>
    </row>
    <row r="5" spans="1:29" ht="14.65" thickBot="1" x14ac:dyDescent="0.5">
      <c r="A5" s="27" t="s">
        <v>62</v>
      </c>
      <c r="B5" s="27">
        <v>6.5</v>
      </c>
      <c r="C5" s="27">
        <f>IF(H4&gt;0, C4, IF(D4&gt;0, IF(C4=100, 100, IF(C4 = 6.5, C4+6,C4+12.5)), B5))</f>
        <v>6.5</v>
      </c>
      <c r="D5" s="4">
        <f>IF(Q4&lt;2.7, 0,1)</f>
        <v>0</v>
      </c>
      <c r="E5" s="4">
        <f t="shared" ref="E5:E68" si="3">IF(Q4&lt;2.7, $B5,$C5)*V4</f>
        <v>6.5</v>
      </c>
      <c r="F5" s="4">
        <f>$E$2</f>
        <v>25</v>
      </c>
      <c r="G5" s="4">
        <f>G4+F5</f>
        <v>50</v>
      </c>
      <c r="H5">
        <f t="shared" ref="H5:H68" si="4">MOD(G$4:G$643, 4)</f>
        <v>2</v>
      </c>
      <c r="I5" s="24">
        <f>(-0.0457*Q4+0.64+(($G$2-5)*0.148))*E5*10</f>
        <v>41.31915272727273</v>
      </c>
      <c r="J5" s="24">
        <f>IF($P$2="Resistive Load",Q4*1000/$M$2,0)</f>
        <v>5.9090909090909092</v>
      </c>
      <c r="K5" s="24">
        <f>IF($P$2="Constant Current Load",$N$2,0)</f>
        <v>0</v>
      </c>
      <c r="L5" s="25">
        <f>IF(Q4&gt;$O$2, 1, 0)</f>
        <v>1</v>
      </c>
      <c r="M5" s="24">
        <f>(J5+K5)*L5</f>
        <v>5.9090909090909092</v>
      </c>
      <c r="N5" s="19">
        <f t="shared" si="0"/>
        <v>35.410061818181823</v>
      </c>
      <c r="O5" s="19">
        <f>N5*F5/1000</f>
        <v>0.88525154545454565</v>
      </c>
      <c r="P5" s="19">
        <f>O5+P4</f>
        <v>1.9252515454545458</v>
      </c>
      <c r="Q5" s="24">
        <f xml:space="preserve"> P5/R5*V4</f>
        <v>0.17502286776859508</v>
      </c>
      <c r="R5" s="34">
        <f>$K$2+Q4*(($K$2-$L$2)/(-5))</f>
        <v>11</v>
      </c>
      <c r="S5" s="24">
        <f t="shared" ref="S5:S68" si="5">IF(Q5&gt;$I$2, $I$2, Q5)</f>
        <v>0.17502286776859508</v>
      </c>
      <c r="T5" s="24">
        <f t="shared" ref="T5:T68" si="6">I5*$I$2/($Q$2*$G$2)</f>
        <v>52.443539999999999</v>
      </c>
      <c r="U5" s="24">
        <f t="shared" ref="U5:U68" si="7">IF(S5=$I$2, G5, 0)</f>
        <v>0</v>
      </c>
      <c r="V5" s="4">
        <f>IF(V4=0, 0, IF(S5=$I$2, 0, 1))</f>
        <v>1</v>
      </c>
      <c r="W5" s="25">
        <f t="shared" si="2"/>
        <v>1</v>
      </c>
      <c r="X5" s="34"/>
      <c r="Y5" s="25">
        <f t="shared" ref="Y5:Y9" si="8">IF(W5=1, (W5*G5), Y4)</f>
        <v>50</v>
      </c>
      <c r="Z5" s="24">
        <f t="shared" ref="Z5:Z9" si="9">IF(W5=1, (W5*S5), Z4)</f>
        <v>0.17502286776859508</v>
      </c>
      <c r="AA5" s="24">
        <f t="shared" ref="AA5:AA9" si="10">IF(W5=1, (W5*T5), AA4)</f>
        <v>52.443539999999999</v>
      </c>
      <c r="AB5" s="24">
        <f>IF(W5=1, (W5*M5), AB4)</f>
        <v>5.9090909090909092</v>
      </c>
    </row>
    <row r="6" spans="1:29" ht="14.65" thickBot="1" x14ac:dyDescent="0.5">
      <c r="A6" s="27" t="s">
        <v>63</v>
      </c>
      <c r="B6" s="27">
        <v>6.5</v>
      </c>
      <c r="C6" s="27">
        <f t="shared" ref="C6:C69" si="11">IF(H5&gt;0, C5, IF(D5&gt;0, IF(C5=100, 100, IF(C5 = 6.5, C5+6,C5+12.5)), B6))</f>
        <v>6.5</v>
      </c>
      <c r="D6" s="4">
        <f t="shared" ref="D6:D69" si="12">IF(Q5&lt;2.7, 0,1)</f>
        <v>0</v>
      </c>
      <c r="E6" s="4">
        <f t="shared" si="3"/>
        <v>6.5</v>
      </c>
      <c r="F6" s="4">
        <f t="shared" ref="F6:F69" si="13">$E$2</f>
        <v>25</v>
      </c>
      <c r="G6" s="4">
        <f>G5+F6</f>
        <v>75</v>
      </c>
      <c r="H6">
        <f t="shared" si="4"/>
        <v>3</v>
      </c>
      <c r="I6" s="24">
        <f t="shared" ref="I6:I69" si="14">(-0.0457*Q5+0.64+(($G$2-5)*0.148))*E6*10</f>
        <v>41.080094571293387</v>
      </c>
      <c r="J6" s="24">
        <f t="shared" ref="J6:J69" si="15">IF($P$2="Resistive Load",Q5*1000/$M$2,0)</f>
        <v>10.938929235537191</v>
      </c>
      <c r="K6" s="24">
        <f t="shared" ref="K6:K69" si="16">IF($P$2="Constant Current Load",$N$2,0)</f>
        <v>0</v>
      </c>
      <c r="L6" s="25">
        <f t="shared" ref="L6:L69" si="17">IF(Q5&gt;$O$2, 1, 0)</f>
        <v>1</v>
      </c>
      <c r="M6" s="24">
        <f t="shared" ref="M6:M69" si="18">(J6+K6)*L6</f>
        <v>10.938929235537191</v>
      </c>
      <c r="N6" s="19">
        <f t="shared" si="0"/>
        <v>30.141165335756195</v>
      </c>
      <c r="O6" s="19">
        <f t="shared" ref="O6:O69" si="19">N6*F6/1000</f>
        <v>0.75352913339390493</v>
      </c>
      <c r="P6" s="19">
        <f t="shared" ref="P6:P69" si="20">O6+P5</f>
        <v>2.6787806788484509</v>
      </c>
      <c r="Q6" s="24">
        <f t="shared" ref="Q6:Q10" si="21" xml:space="preserve"> P6/R6*V5</f>
        <v>0.24352551625895008</v>
      </c>
      <c r="R6" s="34">
        <f t="shared" ref="R6:R69" si="22">$K$2+Q5*(($K$2-$L$2)/(-5))</f>
        <v>11</v>
      </c>
      <c r="S6" s="24">
        <f t="shared" si="5"/>
        <v>0.24352551625895008</v>
      </c>
      <c r="T6" s="24">
        <f t="shared" si="6"/>
        <v>52.140120032795451</v>
      </c>
      <c r="U6" s="24">
        <f t="shared" si="7"/>
        <v>0</v>
      </c>
      <c r="V6" s="4">
        <f t="shared" ref="V6:V69" si="23">IF(V5=0, 0, IF(S6=$I$2, 0, 1))</f>
        <v>1</v>
      </c>
      <c r="W6" s="25">
        <f t="shared" si="2"/>
        <v>1</v>
      </c>
      <c r="X6" s="34"/>
      <c r="Y6" s="25">
        <f t="shared" si="8"/>
        <v>75</v>
      </c>
      <c r="Z6" s="24">
        <f t="shared" si="9"/>
        <v>0.24352551625895008</v>
      </c>
      <c r="AA6" s="24">
        <f t="shared" si="10"/>
        <v>52.140120032795451</v>
      </c>
      <c r="AB6" s="24">
        <f t="shared" ref="AB6:AB69" si="24">IF(W6=1, (W6*M6), AB5)</f>
        <v>10.938929235537191</v>
      </c>
    </row>
    <row r="7" spans="1:29" ht="14.65" thickBot="1" x14ac:dyDescent="0.5">
      <c r="A7" s="27" t="s">
        <v>64</v>
      </c>
      <c r="B7" s="27">
        <v>6.5</v>
      </c>
      <c r="C7" s="27">
        <f t="shared" si="11"/>
        <v>6.5</v>
      </c>
      <c r="D7" s="4">
        <f t="shared" si="12"/>
        <v>0</v>
      </c>
      <c r="E7" s="4">
        <f t="shared" si="3"/>
        <v>6.5</v>
      </c>
      <c r="F7" s="4">
        <f t="shared" si="13"/>
        <v>25</v>
      </c>
      <c r="G7" s="4">
        <f t="shared" ref="G7:G70" si="25">G6+F7</f>
        <v>100</v>
      </c>
      <c r="H7">
        <f t="shared" si="4"/>
        <v>0</v>
      </c>
      <c r="I7" s="24">
        <f t="shared" si="14"/>
        <v>40.876607453952793</v>
      </c>
      <c r="J7" s="24">
        <f t="shared" si="15"/>
        <v>15.220344766184381</v>
      </c>
      <c r="K7" s="24">
        <f t="shared" si="16"/>
        <v>0</v>
      </c>
      <c r="L7" s="25">
        <f t="shared" si="17"/>
        <v>1</v>
      </c>
      <c r="M7" s="24">
        <f t="shared" si="18"/>
        <v>15.220344766184381</v>
      </c>
      <c r="N7" s="19">
        <f t="shared" si="0"/>
        <v>25.656262687768411</v>
      </c>
      <c r="O7" s="19">
        <f t="shared" si="19"/>
        <v>0.6414065671942103</v>
      </c>
      <c r="P7" s="19">
        <f t="shared" si="20"/>
        <v>3.3201872460426611</v>
      </c>
      <c r="Q7" s="24">
        <f t="shared" si="21"/>
        <v>0.30183520418569648</v>
      </c>
      <c r="R7" s="34">
        <f t="shared" si="22"/>
        <v>11</v>
      </c>
      <c r="S7" s="24">
        <f t="shared" si="5"/>
        <v>0.30183520418569648</v>
      </c>
      <c r="T7" s="24">
        <f t="shared" si="6"/>
        <v>51.881847922324702</v>
      </c>
      <c r="U7" s="24">
        <f t="shared" si="7"/>
        <v>0</v>
      </c>
      <c r="V7" s="4">
        <f t="shared" si="23"/>
        <v>1</v>
      </c>
      <c r="W7" s="25">
        <f t="shared" si="2"/>
        <v>1</v>
      </c>
      <c r="X7" s="34"/>
      <c r="Y7" s="25">
        <f t="shared" si="8"/>
        <v>100</v>
      </c>
      <c r="Z7" s="24">
        <f t="shared" si="9"/>
        <v>0.30183520418569648</v>
      </c>
      <c r="AA7" s="24">
        <f t="shared" si="10"/>
        <v>51.881847922324702</v>
      </c>
      <c r="AB7" s="24">
        <f t="shared" si="24"/>
        <v>15.220344766184381</v>
      </c>
    </row>
    <row r="8" spans="1:29" ht="14.65" thickBot="1" x14ac:dyDescent="0.5">
      <c r="A8" s="27" t="s">
        <v>65</v>
      </c>
      <c r="B8" s="27">
        <v>12.5</v>
      </c>
      <c r="C8" s="27">
        <f t="shared" si="11"/>
        <v>12.5</v>
      </c>
      <c r="D8" s="4">
        <f t="shared" si="12"/>
        <v>0</v>
      </c>
      <c r="E8" s="4">
        <f t="shared" si="3"/>
        <v>12.5</v>
      </c>
      <c r="F8" s="4">
        <f t="shared" si="13"/>
        <v>25</v>
      </c>
      <c r="G8" s="4">
        <f t="shared" si="25"/>
        <v>125</v>
      </c>
      <c r="H8">
        <f t="shared" si="4"/>
        <v>1</v>
      </c>
      <c r="I8" s="24">
        <f t="shared" si="14"/>
        <v>78.27576639608921</v>
      </c>
      <c r="J8" s="24">
        <f t="shared" si="15"/>
        <v>18.864700261606028</v>
      </c>
      <c r="K8" s="24">
        <f t="shared" si="16"/>
        <v>0</v>
      </c>
      <c r="L8" s="25">
        <f t="shared" si="17"/>
        <v>1</v>
      </c>
      <c r="M8" s="24">
        <f t="shared" si="18"/>
        <v>18.864700261606028</v>
      </c>
      <c r="N8" s="19">
        <f t="shared" si="0"/>
        <v>59.411066134483178</v>
      </c>
      <c r="O8" s="19">
        <f t="shared" si="19"/>
        <v>1.4852766533620796</v>
      </c>
      <c r="P8" s="19">
        <f t="shared" si="20"/>
        <v>4.8054638994047405</v>
      </c>
      <c r="Q8" s="24">
        <f t="shared" si="21"/>
        <v>0.43686035449134003</v>
      </c>
      <c r="R8" s="34">
        <f t="shared" si="22"/>
        <v>11</v>
      </c>
      <c r="S8" s="24">
        <f t="shared" si="5"/>
        <v>0.43686035449134003</v>
      </c>
      <c r="T8" s="24">
        <f t="shared" si="6"/>
        <v>99.350011195036302</v>
      </c>
      <c r="U8" s="24">
        <f t="shared" si="7"/>
        <v>0</v>
      </c>
      <c r="V8" s="4">
        <f t="shared" si="23"/>
        <v>1</v>
      </c>
      <c r="W8" s="25">
        <f t="shared" si="2"/>
        <v>1</v>
      </c>
      <c r="X8" s="34"/>
      <c r="Y8" s="25">
        <f t="shared" si="8"/>
        <v>125</v>
      </c>
      <c r="Z8" s="24">
        <f t="shared" si="9"/>
        <v>0.43686035449134003</v>
      </c>
      <c r="AA8" s="24">
        <f t="shared" si="10"/>
        <v>99.350011195036302</v>
      </c>
      <c r="AB8" s="24">
        <f t="shared" si="24"/>
        <v>18.864700261606028</v>
      </c>
    </row>
    <row r="9" spans="1:29" ht="14.65" thickBot="1" x14ac:dyDescent="0.5">
      <c r="A9" s="27" t="s">
        <v>66</v>
      </c>
      <c r="B9" s="27">
        <v>12.5</v>
      </c>
      <c r="C9" s="27">
        <f t="shared" si="11"/>
        <v>12.5</v>
      </c>
      <c r="D9" s="4">
        <f t="shared" si="12"/>
        <v>0</v>
      </c>
      <c r="E9" s="4">
        <f t="shared" si="3"/>
        <v>12.5</v>
      </c>
      <c r="F9" s="4">
        <f t="shared" si="13"/>
        <v>25</v>
      </c>
      <c r="G9" s="4">
        <f t="shared" si="25"/>
        <v>150</v>
      </c>
      <c r="H9">
        <f t="shared" si="4"/>
        <v>2</v>
      </c>
      <c r="I9" s="24">
        <f t="shared" si="14"/>
        <v>77.504435224968219</v>
      </c>
      <c r="J9" s="24">
        <f t="shared" si="15"/>
        <v>27.303772155708753</v>
      </c>
      <c r="K9" s="24">
        <f t="shared" si="16"/>
        <v>0</v>
      </c>
      <c r="L9" s="25">
        <f t="shared" si="17"/>
        <v>1</v>
      </c>
      <c r="M9" s="24">
        <f t="shared" si="18"/>
        <v>27.303772155708753</v>
      </c>
      <c r="N9" s="19">
        <f t="shared" si="0"/>
        <v>50.200663069259463</v>
      </c>
      <c r="O9" s="19">
        <f t="shared" si="19"/>
        <v>1.2550165767314865</v>
      </c>
      <c r="P9" s="19">
        <f t="shared" si="20"/>
        <v>6.0604804761362274</v>
      </c>
      <c r="Q9" s="24">
        <f t="shared" si="21"/>
        <v>0.55095277055783887</v>
      </c>
      <c r="R9" s="34">
        <f t="shared" si="22"/>
        <v>11</v>
      </c>
      <c r="S9" s="24">
        <f t="shared" si="5"/>
        <v>0.55095277055783887</v>
      </c>
      <c r="T9" s="24">
        <f t="shared" si="6"/>
        <v>98.371013939382735</v>
      </c>
      <c r="U9" s="24">
        <f t="shared" si="7"/>
        <v>0</v>
      </c>
      <c r="V9" s="4">
        <f t="shared" si="23"/>
        <v>1</v>
      </c>
      <c r="W9" s="25">
        <f t="shared" si="2"/>
        <v>1</v>
      </c>
      <c r="X9" s="34"/>
      <c r="Y9" s="25">
        <f t="shared" si="8"/>
        <v>150</v>
      </c>
      <c r="Z9" s="24">
        <f t="shared" si="9"/>
        <v>0.55095277055783887</v>
      </c>
      <c r="AA9" s="24">
        <f t="shared" si="10"/>
        <v>98.371013939382735</v>
      </c>
      <c r="AB9" s="24">
        <f t="shared" si="24"/>
        <v>27.303772155708753</v>
      </c>
    </row>
    <row r="10" spans="1:29" ht="14.65" thickBot="1" x14ac:dyDescent="0.5">
      <c r="A10" s="27" t="s">
        <v>67</v>
      </c>
      <c r="B10" s="27">
        <v>12.5</v>
      </c>
      <c r="C10" s="27">
        <f t="shared" si="11"/>
        <v>12.5</v>
      </c>
      <c r="D10" s="4">
        <f t="shared" si="12"/>
        <v>0</v>
      </c>
      <c r="E10" s="4">
        <f t="shared" si="3"/>
        <v>12.5</v>
      </c>
      <c r="F10" s="4">
        <f t="shared" si="13"/>
        <v>25</v>
      </c>
      <c r="G10" s="4">
        <f t="shared" si="25"/>
        <v>175</v>
      </c>
      <c r="H10">
        <f t="shared" si="4"/>
        <v>3</v>
      </c>
      <c r="I10" s="24">
        <f t="shared" si="14"/>
        <v>76.852682298188341</v>
      </c>
      <c r="J10" s="24">
        <f t="shared" si="15"/>
        <v>34.434548159864931</v>
      </c>
      <c r="K10" s="24">
        <f t="shared" si="16"/>
        <v>0</v>
      </c>
      <c r="L10" s="25">
        <f t="shared" si="17"/>
        <v>1</v>
      </c>
      <c r="M10" s="24">
        <f t="shared" si="18"/>
        <v>34.434548159864931</v>
      </c>
      <c r="N10" s="19">
        <f t="shared" si="0"/>
        <v>42.41813413832341</v>
      </c>
      <c r="O10" s="19">
        <f t="shared" si="19"/>
        <v>1.0604533534580853</v>
      </c>
      <c r="P10" s="19">
        <f t="shared" si="20"/>
        <v>7.1209338295943123</v>
      </c>
      <c r="Q10" s="24">
        <f t="shared" si="21"/>
        <v>0.64735762087221016</v>
      </c>
      <c r="R10" s="34">
        <f t="shared" si="22"/>
        <v>11</v>
      </c>
      <c r="S10" s="24">
        <f t="shared" si="5"/>
        <v>0.64735762087221016</v>
      </c>
      <c r="T10" s="24">
        <f t="shared" si="6"/>
        <v>97.543789070777507</v>
      </c>
      <c r="U10" s="24">
        <f t="shared" si="7"/>
        <v>0</v>
      </c>
      <c r="V10" s="4">
        <f t="shared" si="23"/>
        <v>1</v>
      </c>
      <c r="W10" s="25">
        <f t="shared" si="2"/>
        <v>1</v>
      </c>
      <c r="X10" s="34"/>
      <c r="Y10" s="25">
        <f>IF(W10=1, (W10*G10), Y9)</f>
        <v>175</v>
      </c>
      <c r="Z10" s="24">
        <f>IF(W10=1, (W10*S10), Z9)</f>
        <v>0.64735762087221016</v>
      </c>
      <c r="AA10" s="24">
        <f>IF(W10=1, (W10*T10), AA9)</f>
        <v>97.543789070777507</v>
      </c>
      <c r="AB10" s="24">
        <f t="shared" si="24"/>
        <v>34.434548159864931</v>
      </c>
    </row>
    <row r="11" spans="1:29" ht="14.65" thickBot="1" x14ac:dyDescent="0.5">
      <c r="A11" s="27" t="s">
        <v>68</v>
      </c>
      <c r="B11" s="27">
        <v>12.5</v>
      </c>
      <c r="C11" s="27">
        <f t="shared" si="11"/>
        <v>12.5</v>
      </c>
      <c r="D11" s="4">
        <f t="shared" si="12"/>
        <v>0</v>
      </c>
      <c r="E11" s="4">
        <f t="shared" si="3"/>
        <v>12.5</v>
      </c>
      <c r="F11" s="4">
        <f t="shared" si="13"/>
        <v>25</v>
      </c>
      <c r="G11" s="4">
        <f t="shared" si="25"/>
        <v>200</v>
      </c>
      <c r="H11">
        <f t="shared" si="4"/>
        <v>0</v>
      </c>
      <c r="I11" s="24">
        <f t="shared" si="14"/>
        <v>76.301969590767499</v>
      </c>
      <c r="J11" s="24">
        <f t="shared" si="15"/>
        <v>40.459851304513137</v>
      </c>
      <c r="K11" s="24">
        <f t="shared" si="16"/>
        <v>0</v>
      </c>
      <c r="L11" s="25">
        <f t="shared" si="17"/>
        <v>1</v>
      </c>
      <c r="M11" s="24">
        <f t="shared" si="18"/>
        <v>40.459851304513137</v>
      </c>
      <c r="N11" s="19">
        <f t="shared" si="0"/>
        <v>35.842118286254362</v>
      </c>
      <c r="O11" s="19">
        <f t="shared" si="19"/>
        <v>0.89605295715635902</v>
      </c>
      <c r="P11" s="19">
        <f t="shared" si="20"/>
        <v>8.016986786750671</v>
      </c>
      <c r="Q11" s="24">
        <f xml:space="preserve"> P11/R11*V10</f>
        <v>0.72881698061369737</v>
      </c>
      <c r="R11" s="34">
        <f t="shared" si="22"/>
        <v>11</v>
      </c>
      <c r="S11" s="24">
        <f t="shared" si="5"/>
        <v>0.72881698061369737</v>
      </c>
      <c r="T11" s="24">
        <f t="shared" si="6"/>
        <v>96.844807557512581</v>
      </c>
      <c r="U11" s="24">
        <f t="shared" si="7"/>
        <v>0</v>
      </c>
      <c r="V11" s="4">
        <f t="shared" si="23"/>
        <v>1</v>
      </c>
      <c r="W11" s="25">
        <f t="shared" si="2"/>
        <v>1</v>
      </c>
      <c r="X11" s="34"/>
      <c r="Y11" s="25">
        <f>IF(W11=1, (W11*G11), Y10)</f>
        <v>200</v>
      </c>
      <c r="Z11" s="24">
        <f>IF(W11=1, (W11*S11), Z10)</f>
        <v>0.72881698061369737</v>
      </c>
      <c r="AA11" s="24">
        <f>IF(W11=1, (W11*T11), AA10)</f>
        <v>96.844807557512581</v>
      </c>
      <c r="AB11" s="24">
        <f t="shared" si="24"/>
        <v>40.459851304513137</v>
      </c>
    </row>
    <row r="12" spans="1:29" ht="14.65" thickBot="1" x14ac:dyDescent="0.5">
      <c r="A12" s="27" t="s">
        <v>69</v>
      </c>
      <c r="B12" s="27">
        <v>25</v>
      </c>
      <c r="C12" s="27">
        <f t="shared" si="11"/>
        <v>25</v>
      </c>
      <c r="D12" s="4">
        <f t="shared" si="12"/>
        <v>0</v>
      </c>
      <c r="E12" s="4">
        <f t="shared" si="3"/>
        <v>25</v>
      </c>
      <c r="F12" s="4">
        <f t="shared" si="13"/>
        <v>25</v>
      </c>
      <c r="G12" s="4">
        <f t="shared" si="25"/>
        <v>225</v>
      </c>
      <c r="H12">
        <f t="shared" si="4"/>
        <v>1</v>
      </c>
      <c r="I12" s="24">
        <f t="shared" si="14"/>
        <v>151.67326599648851</v>
      </c>
      <c r="J12" s="24">
        <f t="shared" si="15"/>
        <v>45.551061288356088</v>
      </c>
      <c r="K12" s="24">
        <f t="shared" si="16"/>
        <v>0</v>
      </c>
      <c r="L12" s="25">
        <f t="shared" si="17"/>
        <v>1</v>
      </c>
      <c r="M12" s="24">
        <f t="shared" si="18"/>
        <v>45.551061288356088</v>
      </c>
      <c r="N12" s="19">
        <f t="shared" si="0"/>
        <v>106.12220470813241</v>
      </c>
      <c r="O12" s="19">
        <f t="shared" si="19"/>
        <v>2.6530551177033104</v>
      </c>
      <c r="P12" s="19">
        <f t="shared" si="20"/>
        <v>10.670041904453981</v>
      </c>
      <c r="Q12" s="24">
        <f xml:space="preserve"> P12/R12*V11</f>
        <v>0.97000380949581644</v>
      </c>
      <c r="R12" s="34">
        <f t="shared" si="22"/>
        <v>11</v>
      </c>
      <c r="S12" s="24">
        <f t="shared" si="5"/>
        <v>0.97000380949581644</v>
      </c>
      <c r="T12" s="24">
        <f t="shared" si="6"/>
        <v>192.50837607246618</v>
      </c>
      <c r="U12" s="24">
        <f t="shared" si="7"/>
        <v>0</v>
      </c>
      <c r="V12" s="4">
        <f t="shared" si="23"/>
        <v>1</v>
      </c>
      <c r="W12" s="25">
        <f t="shared" si="2"/>
        <v>1</v>
      </c>
      <c r="X12" s="34"/>
      <c r="Y12" s="25">
        <f>IF(W12=1, (W12*G12), Y11)</f>
        <v>225</v>
      </c>
      <c r="Z12" s="24">
        <f>IF(W12=1, (W12*S12), Z11)</f>
        <v>0.97000380949581644</v>
      </c>
      <c r="AA12" s="24">
        <f>IF(W12=1, (W12*T12), AA11)</f>
        <v>192.50837607246618</v>
      </c>
      <c r="AB12" s="24">
        <f t="shared" si="24"/>
        <v>45.551061288356088</v>
      </c>
    </row>
    <row r="13" spans="1:29" ht="14.65" thickBot="1" x14ac:dyDescent="0.5">
      <c r="A13" s="27" t="s">
        <v>70</v>
      </c>
      <c r="B13" s="27">
        <v>25</v>
      </c>
      <c r="C13" s="27">
        <f t="shared" si="11"/>
        <v>25</v>
      </c>
      <c r="D13" s="4">
        <f t="shared" si="12"/>
        <v>0</v>
      </c>
      <c r="E13" s="4">
        <f t="shared" si="3"/>
        <v>25</v>
      </c>
      <c r="F13" s="4">
        <f t="shared" si="13"/>
        <v>25</v>
      </c>
      <c r="G13" s="4">
        <f t="shared" si="25"/>
        <v>250</v>
      </c>
      <c r="H13">
        <f t="shared" si="4"/>
        <v>2</v>
      </c>
      <c r="I13" s="24">
        <f t="shared" si="14"/>
        <v>148.91770647651032</v>
      </c>
      <c r="J13" s="24">
        <f t="shared" si="15"/>
        <v>60.625238093488527</v>
      </c>
      <c r="K13" s="24">
        <f t="shared" si="16"/>
        <v>0</v>
      </c>
      <c r="L13" s="25">
        <f t="shared" si="17"/>
        <v>1</v>
      </c>
      <c r="M13" s="24">
        <f t="shared" si="18"/>
        <v>60.625238093488527</v>
      </c>
      <c r="N13" s="19">
        <f t="shared" si="0"/>
        <v>88.292468383021799</v>
      </c>
      <c r="O13" s="19">
        <f t="shared" si="19"/>
        <v>2.2073117095755452</v>
      </c>
      <c r="P13" s="19">
        <f t="shared" si="20"/>
        <v>12.877353614029527</v>
      </c>
      <c r="Q13" s="24">
        <f xml:space="preserve"> P13/R13*V12</f>
        <v>1.1706685103663206</v>
      </c>
      <c r="R13" s="34">
        <f t="shared" si="22"/>
        <v>11</v>
      </c>
      <c r="S13" s="24">
        <f t="shared" si="5"/>
        <v>1.1706685103663206</v>
      </c>
      <c r="T13" s="24">
        <f t="shared" si="6"/>
        <v>189.01093514326308</v>
      </c>
      <c r="U13" s="24">
        <f t="shared" si="7"/>
        <v>0</v>
      </c>
      <c r="V13" s="4">
        <f t="shared" si="23"/>
        <v>1</v>
      </c>
      <c r="W13" s="25">
        <f t="shared" si="2"/>
        <v>1</v>
      </c>
      <c r="X13" s="34"/>
      <c r="Y13" s="25">
        <f t="shared" ref="Y13:Y76" si="26">IF(W13=1, (W13*G13), Y12)</f>
        <v>250</v>
      </c>
      <c r="Z13" s="24">
        <f t="shared" ref="Z13:Z76" si="27">IF(W13=1, (W13*S13), Z12)</f>
        <v>1.1706685103663206</v>
      </c>
      <c r="AA13" s="24">
        <f t="shared" ref="AA13:AA76" si="28">IF(W13=1, (W13*T13), AA12)</f>
        <v>189.01093514326308</v>
      </c>
      <c r="AB13" s="24">
        <f t="shared" si="24"/>
        <v>60.625238093488527</v>
      </c>
    </row>
    <row r="14" spans="1:29" ht="14.65" thickBot="1" x14ac:dyDescent="0.5">
      <c r="A14" s="27" t="s">
        <v>71</v>
      </c>
      <c r="B14" s="27">
        <v>25</v>
      </c>
      <c r="C14" s="27">
        <f t="shared" si="11"/>
        <v>25</v>
      </c>
      <c r="D14" s="4">
        <f t="shared" si="12"/>
        <v>0</v>
      </c>
      <c r="E14" s="4">
        <f t="shared" si="3"/>
        <v>25</v>
      </c>
      <c r="F14" s="4">
        <f t="shared" si="13"/>
        <v>25</v>
      </c>
      <c r="G14" s="4">
        <f t="shared" si="25"/>
        <v>275</v>
      </c>
      <c r="H14">
        <f t="shared" si="4"/>
        <v>3</v>
      </c>
      <c r="I14" s="24">
        <f t="shared" si="14"/>
        <v>146.6251122690648</v>
      </c>
      <c r="J14" s="24">
        <f t="shared" si="15"/>
        <v>73.166781897895035</v>
      </c>
      <c r="K14" s="24">
        <f t="shared" si="16"/>
        <v>0</v>
      </c>
      <c r="L14" s="25">
        <f t="shared" si="17"/>
        <v>1</v>
      </c>
      <c r="M14" s="24">
        <f t="shared" si="18"/>
        <v>73.166781897895035</v>
      </c>
      <c r="N14" s="19">
        <f t="shared" si="0"/>
        <v>73.458330371169765</v>
      </c>
      <c r="O14" s="19">
        <f t="shared" si="19"/>
        <v>1.8364582592792442</v>
      </c>
      <c r="P14" s="19">
        <f t="shared" si="20"/>
        <v>14.713811873308771</v>
      </c>
      <c r="Q14" s="24">
        <f t="shared" ref="Q14:Q77" si="29" xml:space="preserve"> P14/R14*V13</f>
        <v>1.3376192612098883</v>
      </c>
      <c r="R14" s="34">
        <f t="shared" si="22"/>
        <v>11</v>
      </c>
      <c r="S14" s="24">
        <f t="shared" si="5"/>
        <v>1.3376192612098883</v>
      </c>
      <c r="T14" s="24">
        <f t="shared" si="6"/>
        <v>186.10110403381302</v>
      </c>
      <c r="U14" s="24">
        <f t="shared" si="7"/>
        <v>0</v>
      </c>
      <c r="V14" s="4">
        <f t="shared" si="23"/>
        <v>1</v>
      </c>
      <c r="W14" s="25">
        <f t="shared" si="2"/>
        <v>1</v>
      </c>
      <c r="X14" s="34"/>
      <c r="Y14" s="25">
        <f t="shared" si="26"/>
        <v>275</v>
      </c>
      <c r="Z14" s="24">
        <f t="shared" si="27"/>
        <v>1.3376192612098883</v>
      </c>
      <c r="AA14" s="24">
        <f t="shared" si="28"/>
        <v>186.10110403381302</v>
      </c>
      <c r="AB14" s="24">
        <f t="shared" si="24"/>
        <v>73.166781897895035</v>
      </c>
    </row>
    <row r="15" spans="1:29" ht="14.65" thickBot="1" x14ac:dyDescent="0.5">
      <c r="A15" s="27" t="s">
        <v>72</v>
      </c>
      <c r="B15" s="27">
        <v>25</v>
      </c>
      <c r="C15" s="27">
        <f t="shared" si="11"/>
        <v>25</v>
      </c>
      <c r="D15" s="4">
        <f t="shared" si="12"/>
        <v>0</v>
      </c>
      <c r="E15" s="4">
        <f t="shared" si="3"/>
        <v>25</v>
      </c>
      <c r="F15" s="4">
        <f t="shared" si="13"/>
        <v>25</v>
      </c>
      <c r="G15" s="4">
        <f t="shared" si="25"/>
        <v>300</v>
      </c>
      <c r="H15">
        <f t="shared" si="4"/>
        <v>0</v>
      </c>
      <c r="I15" s="24">
        <f t="shared" si="14"/>
        <v>144.71769994067705</v>
      </c>
      <c r="J15" s="24">
        <f t="shared" si="15"/>
        <v>83.601203825618015</v>
      </c>
      <c r="K15" s="24">
        <f t="shared" si="16"/>
        <v>0</v>
      </c>
      <c r="L15" s="25">
        <f t="shared" si="17"/>
        <v>1</v>
      </c>
      <c r="M15" s="24">
        <f t="shared" si="18"/>
        <v>83.601203825618015</v>
      </c>
      <c r="N15" s="19">
        <f t="shared" si="0"/>
        <v>61.116496115059036</v>
      </c>
      <c r="O15" s="19">
        <f t="shared" si="19"/>
        <v>1.5279124028764759</v>
      </c>
      <c r="P15" s="19">
        <f t="shared" si="20"/>
        <v>16.241724276185245</v>
      </c>
      <c r="Q15" s="24">
        <f t="shared" si="29"/>
        <v>1.4765203887441132</v>
      </c>
      <c r="R15" s="34">
        <f t="shared" si="22"/>
        <v>11</v>
      </c>
      <c r="S15" s="24">
        <f t="shared" si="5"/>
        <v>1.4765203887441132</v>
      </c>
      <c r="T15" s="24">
        <f t="shared" si="6"/>
        <v>183.68015761701318</v>
      </c>
      <c r="U15" s="24">
        <f t="shared" si="7"/>
        <v>0</v>
      </c>
      <c r="V15" s="4">
        <f t="shared" si="23"/>
        <v>1</v>
      </c>
      <c r="W15" s="25">
        <f t="shared" si="2"/>
        <v>1</v>
      </c>
      <c r="X15" s="34"/>
      <c r="Y15" s="25">
        <f t="shared" si="26"/>
        <v>300</v>
      </c>
      <c r="Z15" s="24">
        <f t="shared" si="27"/>
        <v>1.4765203887441132</v>
      </c>
      <c r="AA15" s="24">
        <f t="shared" si="28"/>
        <v>183.68015761701318</v>
      </c>
      <c r="AB15" s="24">
        <f t="shared" si="24"/>
        <v>83.601203825618015</v>
      </c>
    </row>
    <row r="16" spans="1:29" ht="14.65" thickBot="1" x14ac:dyDescent="0.5">
      <c r="A16" s="27" t="s">
        <v>73</v>
      </c>
      <c r="B16" s="27">
        <v>37.5</v>
      </c>
      <c r="C16" s="27">
        <f t="shared" si="11"/>
        <v>37.5</v>
      </c>
      <c r="D16" s="4">
        <f t="shared" si="12"/>
        <v>0</v>
      </c>
      <c r="E16" s="4">
        <f t="shared" si="3"/>
        <v>37.5</v>
      </c>
      <c r="F16" s="4">
        <f t="shared" si="13"/>
        <v>25</v>
      </c>
      <c r="G16" s="4">
        <f t="shared" si="25"/>
        <v>325</v>
      </c>
      <c r="H16">
        <f t="shared" si="4"/>
        <v>1</v>
      </c>
      <c r="I16" s="24">
        <f t="shared" si="14"/>
        <v>214.69613183789775</v>
      </c>
      <c r="J16" s="24">
        <f t="shared" si="15"/>
        <v>92.282524296507077</v>
      </c>
      <c r="K16" s="24">
        <f t="shared" si="16"/>
        <v>0</v>
      </c>
      <c r="L16" s="25">
        <f t="shared" si="17"/>
        <v>1</v>
      </c>
      <c r="M16" s="24">
        <f t="shared" si="18"/>
        <v>92.282524296507077</v>
      </c>
      <c r="N16" s="19">
        <f t="shared" si="0"/>
        <v>122.41360754139068</v>
      </c>
      <c r="O16" s="19">
        <f t="shared" si="19"/>
        <v>3.060340188534767</v>
      </c>
      <c r="P16" s="19">
        <f t="shared" si="20"/>
        <v>19.302064464720011</v>
      </c>
      <c r="Q16" s="24">
        <f t="shared" si="29"/>
        <v>1.7547331331563647</v>
      </c>
      <c r="R16" s="34">
        <f t="shared" si="22"/>
        <v>11</v>
      </c>
      <c r="S16" s="24">
        <f t="shared" si="5"/>
        <v>1.7547331331563647</v>
      </c>
      <c r="T16" s="24">
        <f t="shared" si="6"/>
        <v>272.49893656348559</v>
      </c>
      <c r="U16" s="24">
        <f t="shared" si="7"/>
        <v>0</v>
      </c>
      <c r="V16" s="4">
        <f t="shared" si="23"/>
        <v>1</v>
      </c>
      <c r="W16" s="25">
        <f t="shared" si="2"/>
        <v>1</v>
      </c>
      <c r="X16" s="34"/>
      <c r="Y16" s="25">
        <f t="shared" si="26"/>
        <v>325</v>
      </c>
      <c r="Z16" s="24">
        <f t="shared" si="27"/>
        <v>1.7547331331563647</v>
      </c>
      <c r="AA16" s="24">
        <f t="shared" si="28"/>
        <v>272.49893656348559</v>
      </c>
      <c r="AB16" s="24">
        <f t="shared" si="24"/>
        <v>92.282524296507077</v>
      </c>
    </row>
    <row r="17" spans="1:28" ht="14.65" thickBot="1" x14ac:dyDescent="0.5">
      <c r="A17" s="27" t="s">
        <v>74</v>
      </c>
      <c r="B17" s="27">
        <v>37.5</v>
      </c>
      <c r="C17" s="27">
        <f t="shared" si="11"/>
        <v>37.5</v>
      </c>
      <c r="D17" s="4">
        <f t="shared" si="12"/>
        <v>0</v>
      </c>
      <c r="E17" s="4">
        <f t="shared" si="3"/>
        <v>37.5</v>
      </c>
      <c r="F17" s="4">
        <f t="shared" si="13"/>
        <v>25</v>
      </c>
      <c r="G17" s="4">
        <f t="shared" si="25"/>
        <v>350</v>
      </c>
      <c r="H17">
        <f t="shared" si="4"/>
        <v>2</v>
      </c>
      <c r="I17" s="24">
        <f t="shared" si="14"/>
        <v>209.92826093053279</v>
      </c>
      <c r="J17" s="24">
        <f t="shared" si="15"/>
        <v>109.67082082227279</v>
      </c>
      <c r="K17" s="24">
        <f t="shared" si="16"/>
        <v>0</v>
      </c>
      <c r="L17" s="25">
        <f t="shared" si="17"/>
        <v>1</v>
      </c>
      <c r="M17" s="24">
        <f t="shared" si="18"/>
        <v>109.67082082227279</v>
      </c>
      <c r="N17" s="19">
        <f t="shared" si="0"/>
        <v>100.25744010826</v>
      </c>
      <c r="O17" s="19">
        <f t="shared" si="19"/>
        <v>2.5064360027064998</v>
      </c>
      <c r="P17" s="19">
        <f t="shared" si="20"/>
        <v>21.808500467426512</v>
      </c>
      <c r="Q17" s="24">
        <f t="shared" si="29"/>
        <v>1.9825909515842284</v>
      </c>
      <c r="R17" s="34">
        <f t="shared" si="22"/>
        <v>11</v>
      </c>
      <c r="S17" s="24">
        <f t="shared" si="5"/>
        <v>1.9825909515842284</v>
      </c>
      <c r="T17" s="24">
        <f t="shared" si="6"/>
        <v>266.44740810413776</v>
      </c>
      <c r="U17" s="24">
        <f t="shared" si="7"/>
        <v>0</v>
      </c>
      <c r="V17" s="4">
        <f t="shared" si="23"/>
        <v>1</v>
      </c>
      <c r="W17" s="25">
        <f t="shared" si="2"/>
        <v>1</v>
      </c>
      <c r="X17" s="34"/>
      <c r="Y17" s="25">
        <f t="shared" si="26"/>
        <v>350</v>
      </c>
      <c r="Z17" s="24">
        <f t="shared" si="27"/>
        <v>1.9825909515842284</v>
      </c>
      <c r="AA17" s="24">
        <f t="shared" si="28"/>
        <v>266.44740810413776</v>
      </c>
      <c r="AB17" s="24">
        <f t="shared" si="24"/>
        <v>109.67082082227279</v>
      </c>
    </row>
    <row r="18" spans="1:28" ht="14.65" thickBot="1" x14ac:dyDescent="0.5">
      <c r="A18" s="27" t="s">
        <v>75</v>
      </c>
      <c r="B18" s="27">
        <v>37.5</v>
      </c>
      <c r="C18" s="27">
        <f t="shared" si="11"/>
        <v>37.5</v>
      </c>
      <c r="D18" s="4">
        <f t="shared" si="12"/>
        <v>0</v>
      </c>
      <c r="E18" s="4">
        <f t="shared" si="3"/>
        <v>37.5</v>
      </c>
      <c r="F18" s="4">
        <f t="shared" si="13"/>
        <v>25</v>
      </c>
      <c r="G18" s="4">
        <f t="shared" si="25"/>
        <v>375</v>
      </c>
      <c r="H18">
        <f t="shared" si="4"/>
        <v>3</v>
      </c>
      <c r="I18" s="24">
        <f t="shared" si="14"/>
        <v>206.0233475672253</v>
      </c>
      <c r="J18" s="24">
        <f t="shared" si="15"/>
        <v>123.91193447401427</v>
      </c>
      <c r="K18" s="24">
        <f t="shared" si="16"/>
        <v>0</v>
      </c>
      <c r="L18" s="25">
        <f t="shared" si="17"/>
        <v>1</v>
      </c>
      <c r="M18" s="24">
        <f t="shared" si="18"/>
        <v>123.91193447401427</v>
      </c>
      <c r="N18" s="19">
        <f t="shared" si="0"/>
        <v>82.111413093211027</v>
      </c>
      <c r="O18" s="19">
        <f t="shared" si="19"/>
        <v>2.0527853273302759</v>
      </c>
      <c r="P18" s="19">
        <f t="shared" si="20"/>
        <v>23.861285794756789</v>
      </c>
      <c r="Q18" s="24">
        <f t="shared" si="29"/>
        <v>2.1692077995233445</v>
      </c>
      <c r="R18" s="34">
        <f t="shared" si="22"/>
        <v>11</v>
      </c>
      <c r="S18" s="24">
        <f t="shared" si="5"/>
        <v>2.1692077995233445</v>
      </c>
      <c r="T18" s="24">
        <f t="shared" si="6"/>
        <v>261.49117191224747</v>
      </c>
      <c r="U18" s="24">
        <f t="shared" si="7"/>
        <v>0</v>
      </c>
      <c r="V18" s="4">
        <f t="shared" si="23"/>
        <v>1</v>
      </c>
      <c r="W18" s="25">
        <f t="shared" si="2"/>
        <v>1</v>
      </c>
      <c r="X18" s="34"/>
      <c r="Y18" s="25">
        <f t="shared" si="26"/>
        <v>375</v>
      </c>
      <c r="Z18" s="24">
        <f t="shared" si="27"/>
        <v>2.1692077995233445</v>
      </c>
      <c r="AA18" s="24">
        <f t="shared" si="28"/>
        <v>261.49117191224747</v>
      </c>
      <c r="AB18" s="24">
        <f t="shared" si="24"/>
        <v>123.91193447401427</v>
      </c>
    </row>
    <row r="19" spans="1:28" ht="14.65" thickBot="1" x14ac:dyDescent="0.5">
      <c r="A19" s="27" t="s">
        <v>76</v>
      </c>
      <c r="B19" s="27">
        <v>37.5</v>
      </c>
      <c r="C19" s="27">
        <f t="shared" si="11"/>
        <v>37.5</v>
      </c>
      <c r="D19" s="4">
        <f t="shared" si="12"/>
        <v>0</v>
      </c>
      <c r="E19" s="4">
        <f t="shared" si="3"/>
        <v>37.5</v>
      </c>
      <c r="F19" s="4">
        <f t="shared" si="13"/>
        <v>25</v>
      </c>
      <c r="G19" s="4">
        <f t="shared" si="25"/>
        <v>400</v>
      </c>
      <c r="H19">
        <f t="shared" si="4"/>
        <v>0</v>
      </c>
      <c r="I19" s="24">
        <f t="shared" si="14"/>
        <v>202.82520133566868</v>
      </c>
      <c r="J19" s="24">
        <f t="shared" si="15"/>
        <v>135.57548747020903</v>
      </c>
      <c r="K19" s="24">
        <f t="shared" si="16"/>
        <v>0</v>
      </c>
      <c r="L19" s="25">
        <f t="shared" si="17"/>
        <v>1</v>
      </c>
      <c r="M19" s="24">
        <f t="shared" si="18"/>
        <v>135.57548747020903</v>
      </c>
      <c r="N19" s="19">
        <f t="shared" si="0"/>
        <v>67.249713865459654</v>
      </c>
      <c r="O19" s="19">
        <f t="shared" si="19"/>
        <v>1.6812428466364913</v>
      </c>
      <c r="P19" s="19">
        <f t="shared" si="20"/>
        <v>25.542528641393279</v>
      </c>
      <c r="Q19" s="24">
        <f t="shared" si="29"/>
        <v>2.3220480583084799</v>
      </c>
      <c r="R19" s="34">
        <f t="shared" si="22"/>
        <v>11</v>
      </c>
      <c r="S19" s="24">
        <f t="shared" si="5"/>
        <v>2.3220480583084799</v>
      </c>
      <c r="T19" s="24">
        <f t="shared" si="6"/>
        <v>257.43198631065638</v>
      </c>
      <c r="U19" s="24">
        <f t="shared" si="7"/>
        <v>0</v>
      </c>
      <c r="V19" s="4">
        <f t="shared" si="23"/>
        <v>1</v>
      </c>
      <c r="W19" s="25">
        <f t="shared" si="2"/>
        <v>1</v>
      </c>
      <c r="X19" s="34"/>
      <c r="Y19" s="25">
        <f t="shared" si="26"/>
        <v>400</v>
      </c>
      <c r="Z19" s="24">
        <f t="shared" si="27"/>
        <v>2.3220480583084799</v>
      </c>
      <c r="AA19" s="24">
        <f t="shared" si="28"/>
        <v>257.43198631065638</v>
      </c>
      <c r="AB19" s="24">
        <f t="shared" si="24"/>
        <v>135.57548747020903</v>
      </c>
    </row>
    <row r="20" spans="1:28" ht="14.65" thickBot="1" x14ac:dyDescent="0.5">
      <c r="A20" s="27" t="s">
        <v>77</v>
      </c>
      <c r="B20" s="27">
        <v>50</v>
      </c>
      <c r="C20" s="27">
        <f t="shared" si="11"/>
        <v>50</v>
      </c>
      <c r="D20" s="4">
        <f t="shared" si="12"/>
        <v>0</v>
      </c>
      <c r="E20" s="4">
        <f t="shared" si="3"/>
        <v>50</v>
      </c>
      <c r="F20" s="4">
        <f t="shared" si="13"/>
        <v>25</v>
      </c>
      <c r="G20" s="4">
        <f t="shared" si="25"/>
        <v>425</v>
      </c>
      <c r="H20">
        <f t="shared" si="4"/>
        <v>1</v>
      </c>
      <c r="I20" s="24">
        <f t="shared" si="14"/>
        <v>266.94120186765127</v>
      </c>
      <c r="J20" s="24">
        <f t="shared" si="15"/>
        <v>145.12800364428</v>
      </c>
      <c r="K20" s="24">
        <f t="shared" si="16"/>
        <v>0</v>
      </c>
      <c r="L20" s="25">
        <f t="shared" si="17"/>
        <v>1</v>
      </c>
      <c r="M20" s="24">
        <f t="shared" si="18"/>
        <v>145.12800364428</v>
      </c>
      <c r="N20" s="19">
        <f t="shared" si="0"/>
        <v>121.81319822337127</v>
      </c>
      <c r="O20" s="19">
        <f t="shared" si="19"/>
        <v>3.0453299555842817</v>
      </c>
      <c r="P20" s="19">
        <f t="shared" si="20"/>
        <v>28.587858596977561</v>
      </c>
      <c r="Q20" s="24">
        <f t="shared" si="29"/>
        <v>2.5988962360888692</v>
      </c>
      <c r="R20" s="34">
        <f t="shared" si="22"/>
        <v>11</v>
      </c>
      <c r="S20" s="24">
        <f t="shared" si="5"/>
        <v>2.5988962360888692</v>
      </c>
      <c r="T20" s="24">
        <f t="shared" si="6"/>
        <v>338.80998698586501</v>
      </c>
      <c r="U20" s="24">
        <f t="shared" si="7"/>
        <v>0</v>
      </c>
      <c r="V20" s="4">
        <f t="shared" si="23"/>
        <v>1</v>
      </c>
      <c r="W20" s="25">
        <f t="shared" si="2"/>
        <v>1</v>
      </c>
      <c r="X20" s="34"/>
      <c r="Y20" s="25">
        <f t="shared" si="26"/>
        <v>425</v>
      </c>
      <c r="Z20" s="24">
        <f t="shared" si="27"/>
        <v>2.5988962360888692</v>
      </c>
      <c r="AA20" s="24">
        <f t="shared" si="28"/>
        <v>338.80998698586501</v>
      </c>
      <c r="AB20" s="24">
        <f t="shared" si="24"/>
        <v>145.12800364428</v>
      </c>
    </row>
    <row r="21" spans="1:28" ht="14.65" thickBot="1" x14ac:dyDescent="0.5">
      <c r="A21" s="27" t="s">
        <v>78</v>
      </c>
      <c r="B21" s="27">
        <v>50</v>
      </c>
      <c r="C21" s="27">
        <f t="shared" si="11"/>
        <v>50</v>
      </c>
      <c r="D21" s="4">
        <f t="shared" si="12"/>
        <v>0</v>
      </c>
      <c r="E21" s="4">
        <f t="shared" si="3"/>
        <v>50</v>
      </c>
      <c r="F21" s="4">
        <f t="shared" si="13"/>
        <v>25</v>
      </c>
      <c r="G21" s="4">
        <f t="shared" si="25"/>
        <v>450</v>
      </c>
      <c r="H21">
        <f t="shared" si="4"/>
        <v>2</v>
      </c>
      <c r="I21" s="24">
        <f t="shared" si="14"/>
        <v>260.61522100536934</v>
      </c>
      <c r="J21" s="24">
        <f t="shared" si="15"/>
        <v>162.43101475555432</v>
      </c>
      <c r="K21" s="24">
        <f t="shared" si="16"/>
        <v>0</v>
      </c>
      <c r="L21" s="25">
        <f t="shared" si="17"/>
        <v>1</v>
      </c>
      <c r="M21" s="24">
        <f t="shared" si="18"/>
        <v>162.43101475555432</v>
      </c>
      <c r="N21" s="19">
        <f t="shared" si="0"/>
        <v>98.18420624981502</v>
      </c>
      <c r="O21" s="19">
        <f t="shared" si="19"/>
        <v>2.4546051562453752</v>
      </c>
      <c r="P21" s="19">
        <f t="shared" si="20"/>
        <v>31.042463753222936</v>
      </c>
      <c r="Q21" s="24">
        <f t="shared" si="29"/>
        <v>2.8220421593839031</v>
      </c>
      <c r="R21" s="34">
        <f t="shared" si="22"/>
        <v>11</v>
      </c>
      <c r="S21" s="24">
        <f t="shared" si="5"/>
        <v>2.8220421593839031</v>
      </c>
      <c r="T21" s="24">
        <f t="shared" si="6"/>
        <v>330.7808574298918</v>
      </c>
      <c r="U21" s="24">
        <f t="shared" si="7"/>
        <v>0</v>
      </c>
      <c r="V21" s="4">
        <f t="shared" si="23"/>
        <v>1</v>
      </c>
      <c r="W21" s="25">
        <f t="shared" si="2"/>
        <v>1</v>
      </c>
      <c r="X21" s="34"/>
      <c r="Y21" s="25">
        <f t="shared" si="26"/>
        <v>450</v>
      </c>
      <c r="Z21" s="24">
        <f t="shared" si="27"/>
        <v>2.8220421593839031</v>
      </c>
      <c r="AA21" s="24">
        <f t="shared" si="28"/>
        <v>330.7808574298918</v>
      </c>
      <c r="AB21" s="24">
        <f t="shared" si="24"/>
        <v>162.43101475555432</v>
      </c>
    </row>
    <row r="22" spans="1:28" ht="14.65" thickBot="1" x14ac:dyDescent="0.5">
      <c r="A22" s="27" t="s">
        <v>79</v>
      </c>
      <c r="B22" s="27">
        <v>50</v>
      </c>
      <c r="C22" s="27">
        <f t="shared" si="11"/>
        <v>50</v>
      </c>
      <c r="D22" s="4">
        <f t="shared" si="12"/>
        <v>1</v>
      </c>
      <c r="E22" s="4">
        <f t="shared" si="3"/>
        <v>50</v>
      </c>
      <c r="F22" s="4">
        <f t="shared" si="13"/>
        <v>25</v>
      </c>
      <c r="G22" s="4">
        <f t="shared" si="25"/>
        <v>475</v>
      </c>
      <c r="H22">
        <f t="shared" si="4"/>
        <v>3</v>
      </c>
      <c r="I22" s="24">
        <f t="shared" si="14"/>
        <v>255.51633665807782</v>
      </c>
      <c r="J22" s="24">
        <f t="shared" si="15"/>
        <v>176.37763496149395</v>
      </c>
      <c r="K22" s="24">
        <f t="shared" si="16"/>
        <v>0</v>
      </c>
      <c r="L22" s="25">
        <f t="shared" si="17"/>
        <v>1</v>
      </c>
      <c r="M22" s="24">
        <f t="shared" si="18"/>
        <v>176.37763496149395</v>
      </c>
      <c r="N22" s="19">
        <f t="shared" si="0"/>
        <v>79.138701696583865</v>
      </c>
      <c r="O22" s="19">
        <f t="shared" si="19"/>
        <v>1.9784675424145968</v>
      </c>
      <c r="P22" s="19">
        <f t="shared" si="20"/>
        <v>33.020931295637531</v>
      </c>
      <c r="Q22" s="24">
        <f t="shared" si="29"/>
        <v>3.0019028450579572</v>
      </c>
      <c r="R22" s="34">
        <f t="shared" si="22"/>
        <v>11</v>
      </c>
      <c r="S22" s="24">
        <f t="shared" si="5"/>
        <v>3.0019028450579572</v>
      </c>
      <c r="T22" s="24">
        <f t="shared" si="6"/>
        <v>324.30919652756029</v>
      </c>
      <c r="U22" s="24">
        <f t="shared" si="7"/>
        <v>0</v>
      </c>
      <c r="V22" s="4">
        <f t="shared" si="23"/>
        <v>1</v>
      </c>
      <c r="W22" s="4">
        <f t="shared" si="2"/>
        <v>1</v>
      </c>
      <c r="X22" s="34"/>
      <c r="Y22" s="25">
        <f t="shared" si="26"/>
        <v>475</v>
      </c>
      <c r="Z22" s="24">
        <f t="shared" si="27"/>
        <v>3.0019028450579572</v>
      </c>
      <c r="AA22" s="24">
        <f t="shared" si="28"/>
        <v>324.30919652756029</v>
      </c>
      <c r="AB22" s="24">
        <f t="shared" si="24"/>
        <v>176.37763496149395</v>
      </c>
    </row>
    <row r="23" spans="1:28" ht="14.65" thickBot="1" x14ac:dyDescent="0.5">
      <c r="A23" s="27" t="s">
        <v>80</v>
      </c>
      <c r="B23" s="27">
        <v>50</v>
      </c>
      <c r="C23" s="27">
        <f t="shared" si="11"/>
        <v>50</v>
      </c>
      <c r="D23" s="4">
        <f t="shared" si="12"/>
        <v>1</v>
      </c>
      <c r="E23" s="4">
        <f t="shared" si="3"/>
        <v>50</v>
      </c>
      <c r="F23" s="4">
        <f t="shared" si="13"/>
        <v>25</v>
      </c>
      <c r="G23" s="4">
        <f t="shared" si="25"/>
        <v>500</v>
      </c>
      <c r="H23">
        <f t="shared" si="4"/>
        <v>0</v>
      </c>
      <c r="I23" s="24">
        <f t="shared" si="14"/>
        <v>251.40651999042569</v>
      </c>
      <c r="J23" s="24">
        <f t="shared" si="15"/>
        <v>187.61892781612232</v>
      </c>
      <c r="K23" s="24">
        <f t="shared" si="16"/>
        <v>0</v>
      </c>
      <c r="L23" s="25">
        <f t="shared" si="17"/>
        <v>1</v>
      </c>
      <c r="M23" s="24">
        <f t="shared" si="18"/>
        <v>187.61892781612232</v>
      </c>
      <c r="N23" s="19">
        <f t="shared" si="0"/>
        <v>63.78759217430337</v>
      </c>
      <c r="O23" s="19">
        <f t="shared" si="19"/>
        <v>1.5946898043575843</v>
      </c>
      <c r="P23" s="19">
        <f t="shared" si="20"/>
        <v>34.615621099995117</v>
      </c>
      <c r="Q23" s="24">
        <f t="shared" si="29"/>
        <v>3.1468746454541017</v>
      </c>
      <c r="R23" s="34">
        <f t="shared" si="22"/>
        <v>11</v>
      </c>
      <c r="S23" s="24">
        <f t="shared" si="5"/>
        <v>3.1468746454541017</v>
      </c>
      <c r="T23" s="24">
        <f t="shared" si="6"/>
        <v>319.09289075707875</v>
      </c>
      <c r="U23" s="24">
        <f t="shared" si="7"/>
        <v>0</v>
      </c>
      <c r="V23" s="4">
        <f t="shared" si="23"/>
        <v>1</v>
      </c>
      <c r="W23" s="4">
        <f t="shared" si="2"/>
        <v>1</v>
      </c>
      <c r="X23" s="34"/>
      <c r="Y23" s="25">
        <f t="shared" si="26"/>
        <v>500</v>
      </c>
      <c r="Z23" s="24">
        <f t="shared" si="27"/>
        <v>3.1468746454541017</v>
      </c>
      <c r="AA23" s="24">
        <f t="shared" si="28"/>
        <v>319.09289075707875</v>
      </c>
      <c r="AB23" s="24">
        <f t="shared" si="24"/>
        <v>187.61892781612232</v>
      </c>
    </row>
    <row r="24" spans="1:28" ht="14.65" thickBot="1" x14ac:dyDescent="0.5">
      <c r="A24" s="27" t="s">
        <v>81</v>
      </c>
      <c r="B24" s="27">
        <v>62.5</v>
      </c>
      <c r="C24" s="27">
        <f t="shared" si="11"/>
        <v>62.5</v>
      </c>
      <c r="D24" s="4">
        <f t="shared" si="12"/>
        <v>1</v>
      </c>
      <c r="E24" s="4">
        <f t="shared" si="3"/>
        <v>62.5</v>
      </c>
      <c r="F24" s="4">
        <f t="shared" si="13"/>
        <v>25</v>
      </c>
      <c r="G24" s="4">
        <f t="shared" si="25"/>
        <v>525</v>
      </c>
      <c r="H24">
        <f t="shared" si="4"/>
        <v>1</v>
      </c>
      <c r="I24" s="24">
        <f t="shared" si="14"/>
        <v>310.11739293921727</v>
      </c>
      <c r="J24" s="24">
        <f t="shared" si="15"/>
        <v>196.67966534088134</v>
      </c>
      <c r="K24" s="24">
        <f t="shared" si="16"/>
        <v>0</v>
      </c>
      <c r="L24" s="25">
        <f t="shared" si="17"/>
        <v>1</v>
      </c>
      <c r="M24" s="24">
        <f t="shared" si="18"/>
        <v>196.67966534088134</v>
      </c>
      <c r="N24" s="19">
        <f t="shared" si="0"/>
        <v>113.43772759833593</v>
      </c>
      <c r="O24" s="19">
        <f t="shared" si="19"/>
        <v>2.8359431899583982</v>
      </c>
      <c r="P24" s="19">
        <f t="shared" si="20"/>
        <v>37.451564289953517</v>
      </c>
      <c r="Q24" s="24">
        <f t="shared" si="29"/>
        <v>3.4046876627230471</v>
      </c>
      <c r="R24" s="34">
        <f t="shared" si="22"/>
        <v>11</v>
      </c>
      <c r="S24" s="24">
        <f t="shared" si="5"/>
        <v>3.3</v>
      </c>
      <c r="T24" s="24">
        <f t="shared" si="6"/>
        <v>393.61053719208343</v>
      </c>
      <c r="U24" s="24">
        <f t="shared" si="7"/>
        <v>525</v>
      </c>
      <c r="V24" s="4">
        <f t="shared" si="23"/>
        <v>0</v>
      </c>
      <c r="W24" s="4">
        <f t="shared" si="2"/>
        <v>1</v>
      </c>
      <c r="Y24" s="25">
        <f t="shared" si="26"/>
        <v>525</v>
      </c>
      <c r="Z24" s="24">
        <f t="shared" si="27"/>
        <v>3.3</v>
      </c>
      <c r="AA24" s="24">
        <f t="shared" si="28"/>
        <v>393.61053719208343</v>
      </c>
      <c r="AB24" s="24">
        <f t="shared" si="24"/>
        <v>196.67966534088134</v>
      </c>
    </row>
    <row r="25" spans="1:28" ht="14.65" thickBot="1" x14ac:dyDescent="0.5">
      <c r="A25" s="27" t="s">
        <v>82</v>
      </c>
      <c r="B25" s="27">
        <v>62.5</v>
      </c>
      <c r="C25" s="27">
        <f t="shared" si="11"/>
        <v>62.5</v>
      </c>
      <c r="D25" s="4">
        <f t="shared" si="12"/>
        <v>1</v>
      </c>
      <c r="E25" s="4">
        <f t="shared" si="3"/>
        <v>0</v>
      </c>
      <c r="F25" s="4">
        <f t="shared" si="13"/>
        <v>25</v>
      </c>
      <c r="G25" s="4">
        <f t="shared" si="25"/>
        <v>550</v>
      </c>
      <c r="H25">
        <f t="shared" si="4"/>
        <v>2</v>
      </c>
      <c r="I25" s="24">
        <f t="shared" si="14"/>
        <v>0</v>
      </c>
      <c r="J25" s="24">
        <f t="shared" si="15"/>
        <v>212.79297892019045</v>
      </c>
      <c r="K25" s="24">
        <f t="shared" si="16"/>
        <v>0</v>
      </c>
      <c r="L25" s="25">
        <f t="shared" si="17"/>
        <v>1</v>
      </c>
      <c r="M25" s="24">
        <f t="shared" si="18"/>
        <v>212.79297892019045</v>
      </c>
      <c r="N25" s="19">
        <f t="shared" si="0"/>
        <v>-212.79297892019045</v>
      </c>
      <c r="O25" s="19">
        <f t="shared" si="19"/>
        <v>-5.3198244730047612</v>
      </c>
      <c r="P25" s="19">
        <f t="shared" si="20"/>
        <v>32.131739816948752</v>
      </c>
      <c r="Q25" s="24">
        <f t="shared" si="29"/>
        <v>0</v>
      </c>
      <c r="R25" s="34">
        <f t="shared" si="22"/>
        <v>11</v>
      </c>
      <c r="S25" s="24">
        <f t="shared" si="5"/>
        <v>0</v>
      </c>
      <c r="T25" s="24">
        <f t="shared" si="6"/>
        <v>0</v>
      </c>
      <c r="U25" s="24">
        <f t="shared" si="7"/>
        <v>0</v>
      </c>
      <c r="V25" s="4">
        <f t="shared" si="23"/>
        <v>0</v>
      </c>
      <c r="W25" s="4">
        <f t="shared" si="2"/>
        <v>0</v>
      </c>
      <c r="Y25" s="25">
        <f t="shared" si="26"/>
        <v>525</v>
      </c>
      <c r="Z25" s="24">
        <f t="shared" si="27"/>
        <v>3.3</v>
      </c>
      <c r="AA25" s="24">
        <f t="shared" si="28"/>
        <v>393.61053719208343</v>
      </c>
      <c r="AB25" s="24">
        <f t="shared" si="24"/>
        <v>196.67966534088134</v>
      </c>
    </row>
    <row r="26" spans="1:28" ht="14.65" thickBot="1" x14ac:dyDescent="0.5">
      <c r="A26" s="27" t="s">
        <v>83</v>
      </c>
      <c r="B26" s="27">
        <v>62.5</v>
      </c>
      <c r="C26" s="27">
        <f t="shared" si="11"/>
        <v>62.5</v>
      </c>
      <c r="D26" s="4">
        <f t="shared" si="12"/>
        <v>0</v>
      </c>
      <c r="E26" s="4">
        <f t="shared" si="3"/>
        <v>0</v>
      </c>
      <c r="F26" s="4">
        <f t="shared" si="13"/>
        <v>25</v>
      </c>
      <c r="G26" s="4">
        <f t="shared" si="25"/>
        <v>575</v>
      </c>
      <c r="H26">
        <f t="shared" si="4"/>
        <v>3</v>
      </c>
      <c r="I26" s="24">
        <f t="shared" si="14"/>
        <v>0</v>
      </c>
      <c r="J26" s="24">
        <f t="shared" si="15"/>
        <v>0</v>
      </c>
      <c r="K26" s="24">
        <f t="shared" si="16"/>
        <v>0</v>
      </c>
      <c r="L26" s="25">
        <f t="shared" si="17"/>
        <v>0</v>
      </c>
      <c r="M26" s="24">
        <f t="shared" si="18"/>
        <v>0</v>
      </c>
      <c r="N26" s="19">
        <f t="shared" si="0"/>
        <v>0</v>
      </c>
      <c r="O26" s="19">
        <f t="shared" si="19"/>
        <v>0</v>
      </c>
      <c r="P26" s="19">
        <f t="shared" si="20"/>
        <v>32.131739816948752</v>
      </c>
      <c r="Q26" s="24">
        <f t="shared" si="29"/>
        <v>0</v>
      </c>
      <c r="R26" s="34">
        <f t="shared" si="22"/>
        <v>11</v>
      </c>
      <c r="S26" s="24">
        <f t="shared" si="5"/>
        <v>0</v>
      </c>
      <c r="T26" s="24">
        <f t="shared" si="6"/>
        <v>0</v>
      </c>
      <c r="U26" s="24">
        <f t="shared" si="7"/>
        <v>0</v>
      </c>
      <c r="V26" s="4">
        <f t="shared" si="23"/>
        <v>0</v>
      </c>
      <c r="W26" s="4">
        <f t="shared" si="2"/>
        <v>0</v>
      </c>
      <c r="Y26" s="25">
        <f t="shared" si="26"/>
        <v>525</v>
      </c>
      <c r="Z26" s="24">
        <f t="shared" si="27"/>
        <v>3.3</v>
      </c>
      <c r="AA26" s="24">
        <f t="shared" si="28"/>
        <v>393.61053719208343</v>
      </c>
      <c r="AB26" s="24">
        <f t="shared" si="24"/>
        <v>196.67966534088134</v>
      </c>
    </row>
    <row r="27" spans="1:28" ht="14.65" thickBot="1" x14ac:dyDescent="0.5">
      <c r="A27" s="27" t="s">
        <v>84</v>
      </c>
      <c r="B27" s="27">
        <v>62.5</v>
      </c>
      <c r="C27" s="27">
        <f t="shared" si="11"/>
        <v>62.5</v>
      </c>
      <c r="D27" s="4">
        <f t="shared" si="12"/>
        <v>0</v>
      </c>
      <c r="E27" s="4">
        <f t="shared" si="3"/>
        <v>0</v>
      </c>
      <c r="F27" s="4">
        <f t="shared" si="13"/>
        <v>25</v>
      </c>
      <c r="G27" s="4">
        <f t="shared" si="25"/>
        <v>600</v>
      </c>
      <c r="H27">
        <f t="shared" si="4"/>
        <v>0</v>
      </c>
      <c r="I27" s="24">
        <f t="shared" si="14"/>
        <v>0</v>
      </c>
      <c r="J27" s="24">
        <f t="shared" si="15"/>
        <v>0</v>
      </c>
      <c r="K27" s="24">
        <f t="shared" si="16"/>
        <v>0</v>
      </c>
      <c r="L27" s="25">
        <f t="shared" si="17"/>
        <v>0</v>
      </c>
      <c r="M27" s="24">
        <f t="shared" si="18"/>
        <v>0</v>
      </c>
      <c r="N27" s="19">
        <f t="shared" si="0"/>
        <v>0</v>
      </c>
      <c r="O27" s="19">
        <f t="shared" si="19"/>
        <v>0</v>
      </c>
      <c r="P27" s="19">
        <f t="shared" si="20"/>
        <v>32.131739816948752</v>
      </c>
      <c r="Q27" s="24">
        <f t="shared" si="29"/>
        <v>0</v>
      </c>
      <c r="R27" s="34">
        <f t="shared" si="22"/>
        <v>11</v>
      </c>
      <c r="S27" s="24">
        <f t="shared" si="5"/>
        <v>0</v>
      </c>
      <c r="T27" s="24">
        <f t="shared" si="6"/>
        <v>0</v>
      </c>
      <c r="U27" s="24">
        <f t="shared" si="7"/>
        <v>0</v>
      </c>
      <c r="V27" s="4">
        <f t="shared" si="23"/>
        <v>0</v>
      </c>
      <c r="W27" s="4">
        <f t="shared" si="2"/>
        <v>0</v>
      </c>
      <c r="Y27" s="25">
        <f t="shared" si="26"/>
        <v>525</v>
      </c>
      <c r="Z27" s="24">
        <f t="shared" si="27"/>
        <v>3.3</v>
      </c>
      <c r="AA27" s="24">
        <f t="shared" si="28"/>
        <v>393.61053719208343</v>
      </c>
      <c r="AB27" s="24">
        <f t="shared" si="24"/>
        <v>196.67966534088134</v>
      </c>
    </row>
    <row r="28" spans="1:28" ht="14.65" thickBot="1" x14ac:dyDescent="0.5">
      <c r="A28" s="27" t="s">
        <v>85</v>
      </c>
      <c r="B28" s="27">
        <v>62.5</v>
      </c>
      <c r="C28" s="27">
        <f t="shared" si="11"/>
        <v>62.5</v>
      </c>
      <c r="D28" s="4">
        <f t="shared" si="12"/>
        <v>0</v>
      </c>
      <c r="E28" s="4">
        <f t="shared" si="3"/>
        <v>0</v>
      </c>
      <c r="F28" s="4">
        <f t="shared" si="13"/>
        <v>25</v>
      </c>
      <c r="G28" s="4">
        <f t="shared" si="25"/>
        <v>625</v>
      </c>
      <c r="H28">
        <f t="shared" si="4"/>
        <v>1</v>
      </c>
      <c r="I28" s="24">
        <f t="shared" si="14"/>
        <v>0</v>
      </c>
      <c r="J28" s="24">
        <f t="shared" si="15"/>
        <v>0</v>
      </c>
      <c r="K28" s="24">
        <f t="shared" si="16"/>
        <v>0</v>
      </c>
      <c r="L28" s="25">
        <f t="shared" si="17"/>
        <v>0</v>
      </c>
      <c r="M28" s="24">
        <f t="shared" si="18"/>
        <v>0</v>
      </c>
      <c r="N28" s="19">
        <f t="shared" si="0"/>
        <v>0</v>
      </c>
      <c r="O28" s="19">
        <f t="shared" si="19"/>
        <v>0</v>
      </c>
      <c r="P28" s="19">
        <f t="shared" si="20"/>
        <v>32.131739816948752</v>
      </c>
      <c r="Q28" s="24">
        <f t="shared" si="29"/>
        <v>0</v>
      </c>
      <c r="R28" s="34">
        <f t="shared" si="22"/>
        <v>11</v>
      </c>
      <c r="S28" s="24">
        <f t="shared" si="5"/>
        <v>0</v>
      </c>
      <c r="T28" s="24">
        <f t="shared" si="6"/>
        <v>0</v>
      </c>
      <c r="U28" s="24">
        <f t="shared" si="7"/>
        <v>0</v>
      </c>
      <c r="V28" s="4">
        <f t="shared" si="23"/>
        <v>0</v>
      </c>
      <c r="W28" s="4">
        <f t="shared" si="2"/>
        <v>0</v>
      </c>
      <c r="Y28" s="25">
        <f t="shared" si="26"/>
        <v>525</v>
      </c>
      <c r="Z28" s="24">
        <f t="shared" si="27"/>
        <v>3.3</v>
      </c>
      <c r="AA28" s="24">
        <f t="shared" si="28"/>
        <v>393.61053719208343</v>
      </c>
      <c r="AB28" s="24">
        <f t="shared" si="24"/>
        <v>196.67966534088134</v>
      </c>
    </row>
    <row r="29" spans="1:28" ht="14.65" thickBot="1" x14ac:dyDescent="0.5">
      <c r="A29" s="27" t="s">
        <v>86</v>
      </c>
      <c r="B29" s="27">
        <v>62.5</v>
      </c>
      <c r="C29" s="27">
        <f t="shared" si="11"/>
        <v>62.5</v>
      </c>
      <c r="D29" s="4">
        <f t="shared" si="12"/>
        <v>0</v>
      </c>
      <c r="E29" s="4">
        <f t="shared" si="3"/>
        <v>0</v>
      </c>
      <c r="F29" s="4">
        <f t="shared" si="13"/>
        <v>25</v>
      </c>
      <c r="G29" s="4">
        <f t="shared" si="25"/>
        <v>650</v>
      </c>
      <c r="H29">
        <f t="shared" si="4"/>
        <v>2</v>
      </c>
      <c r="I29" s="24">
        <f t="shared" si="14"/>
        <v>0</v>
      </c>
      <c r="J29" s="24">
        <f t="shared" si="15"/>
        <v>0</v>
      </c>
      <c r="K29" s="24">
        <f t="shared" si="16"/>
        <v>0</v>
      </c>
      <c r="L29" s="25">
        <f t="shared" si="17"/>
        <v>0</v>
      </c>
      <c r="M29" s="24">
        <f t="shared" si="18"/>
        <v>0</v>
      </c>
      <c r="N29" s="19">
        <f t="shared" si="0"/>
        <v>0</v>
      </c>
      <c r="O29" s="19">
        <f t="shared" si="19"/>
        <v>0</v>
      </c>
      <c r="P29" s="19">
        <f t="shared" si="20"/>
        <v>32.131739816948752</v>
      </c>
      <c r="Q29" s="24">
        <f t="shared" si="29"/>
        <v>0</v>
      </c>
      <c r="R29" s="34">
        <f t="shared" si="22"/>
        <v>11</v>
      </c>
      <c r="S29" s="24">
        <f t="shared" si="5"/>
        <v>0</v>
      </c>
      <c r="T29" s="24">
        <f t="shared" si="6"/>
        <v>0</v>
      </c>
      <c r="U29" s="24">
        <f t="shared" si="7"/>
        <v>0</v>
      </c>
      <c r="V29" s="4">
        <f t="shared" si="23"/>
        <v>0</v>
      </c>
      <c r="W29" s="4">
        <f t="shared" si="2"/>
        <v>0</v>
      </c>
      <c r="Y29" s="25">
        <f t="shared" si="26"/>
        <v>525</v>
      </c>
      <c r="Z29" s="24">
        <f t="shared" si="27"/>
        <v>3.3</v>
      </c>
      <c r="AA29" s="24">
        <f t="shared" si="28"/>
        <v>393.61053719208343</v>
      </c>
      <c r="AB29" s="24">
        <f t="shared" si="24"/>
        <v>196.67966534088134</v>
      </c>
    </row>
    <row r="30" spans="1:28" ht="14.65" thickBot="1" x14ac:dyDescent="0.5">
      <c r="A30" s="27" t="s">
        <v>87</v>
      </c>
      <c r="B30" s="27">
        <v>62.5</v>
      </c>
      <c r="C30" s="27">
        <f t="shared" si="11"/>
        <v>62.5</v>
      </c>
      <c r="D30" s="4">
        <f t="shared" si="12"/>
        <v>0</v>
      </c>
      <c r="E30" s="4">
        <f t="shared" si="3"/>
        <v>0</v>
      </c>
      <c r="F30" s="4">
        <f t="shared" si="13"/>
        <v>25</v>
      </c>
      <c r="G30" s="4">
        <f t="shared" si="25"/>
        <v>675</v>
      </c>
      <c r="H30">
        <f t="shared" si="4"/>
        <v>3</v>
      </c>
      <c r="I30" s="24">
        <f t="shared" si="14"/>
        <v>0</v>
      </c>
      <c r="J30" s="24">
        <f t="shared" si="15"/>
        <v>0</v>
      </c>
      <c r="K30" s="24">
        <f t="shared" si="16"/>
        <v>0</v>
      </c>
      <c r="L30" s="25">
        <f t="shared" si="17"/>
        <v>0</v>
      </c>
      <c r="M30" s="24">
        <f t="shared" si="18"/>
        <v>0</v>
      </c>
      <c r="N30" s="19">
        <f t="shared" si="0"/>
        <v>0</v>
      </c>
      <c r="O30" s="19">
        <f t="shared" si="19"/>
        <v>0</v>
      </c>
      <c r="P30" s="19">
        <f t="shared" si="20"/>
        <v>32.131739816948752</v>
      </c>
      <c r="Q30" s="24">
        <f t="shared" si="29"/>
        <v>0</v>
      </c>
      <c r="R30" s="34">
        <f t="shared" si="22"/>
        <v>11</v>
      </c>
      <c r="S30" s="24">
        <f t="shared" si="5"/>
        <v>0</v>
      </c>
      <c r="T30" s="24">
        <f t="shared" si="6"/>
        <v>0</v>
      </c>
      <c r="U30" s="24">
        <f t="shared" si="7"/>
        <v>0</v>
      </c>
      <c r="V30" s="4">
        <f t="shared" si="23"/>
        <v>0</v>
      </c>
      <c r="W30" s="4">
        <f t="shared" si="2"/>
        <v>0</v>
      </c>
      <c r="Y30" s="25">
        <f t="shared" si="26"/>
        <v>525</v>
      </c>
      <c r="Z30" s="24">
        <f t="shared" si="27"/>
        <v>3.3</v>
      </c>
      <c r="AA30" s="24">
        <f t="shared" si="28"/>
        <v>393.61053719208343</v>
      </c>
      <c r="AB30" s="24">
        <f t="shared" si="24"/>
        <v>196.67966534088134</v>
      </c>
    </row>
    <row r="31" spans="1:28" ht="14.65" thickBot="1" x14ac:dyDescent="0.5">
      <c r="A31" s="27" t="s">
        <v>88</v>
      </c>
      <c r="B31" s="27">
        <v>62.5</v>
      </c>
      <c r="C31" s="27">
        <f t="shared" si="11"/>
        <v>62.5</v>
      </c>
      <c r="D31" s="4">
        <f t="shared" si="12"/>
        <v>0</v>
      </c>
      <c r="E31" s="4">
        <f t="shared" si="3"/>
        <v>0</v>
      </c>
      <c r="F31" s="4">
        <f t="shared" si="13"/>
        <v>25</v>
      </c>
      <c r="G31" s="4">
        <f t="shared" si="25"/>
        <v>700</v>
      </c>
      <c r="H31">
        <f t="shared" si="4"/>
        <v>0</v>
      </c>
      <c r="I31" s="24">
        <f t="shared" si="14"/>
        <v>0</v>
      </c>
      <c r="J31" s="24">
        <f t="shared" si="15"/>
        <v>0</v>
      </c>
      <c r="K31" s="24">
        <f t="shared" si="16"/>
        <v>0</v>
      </c>
      <c r="L31" s="25">
        <f t="shared" si="17"/>
        <v>0</v>
      </c>
      <c r="M31" s="24">
        <f t="shared" si="18"/>
        <v>0</v>
      </c>
      <c r="N31" s="19">
        <f t="shared" si="0"/>
        <v>0</v>
      </c>
      <c r="O31" s="19">
        <f t="shared" si="19"/>
        <v>0</v>
      </c>
      <c r="P31" s="19">
        <f t="shared" si="20"/>
        <v>32.131739816948752</v>
      </c>
      <c r="Q31" s="24">
        <f t="shared" si="29"/>
        <v>0</v>
      </c>
      <c r="R31" s="34">
        <f t="shared" si="22"/>
        <v>11</v>
      </c>
      <c r="S31" s="24">
        <f t="shared" si="5"/>
        <v>0</v>
      </c>
      <c r="T31" s="24">
        <f t="shared" si="6"/>
        <v>0</v>
      </c>
      <c r="U31" s="24">
        <f t="shared" si="7"/>
        <v>0</v>
      </c>
      <c r="V31" s="4">
        <f t="shared" si="23"/>
        <v>0</v>
      </c>
      <c r="W31" s="4">
        <f t="shared" si="2"/>
        <v>0</v>
      </c>
      <c r="Y31" s="25">
        <f t="shared" si="26"/>
        <v>525</v>
      </c>
      <c r="Z31" s="24">
        <f t="shared" si="27"/>
        <v>3.3</v>
      </c>
      <c r="AA31" s="24">
        <f t="shared" si="28"/>
        <v>393.61053719208343</v>
      </c>
      <c r="AB31" s="24">
        <f t="shared" si="24"/>
        <v>196.67966534088134</v>
      </c>
    </row>
    <row r="32" spans="1:28" ht="14.65" thickBot="1" x14ac:dyDescent="0.5">
      <c r="A32" s="27" t="s">
        <v>89</v>
      </c>
      <c r="B32" s="27">
        <v>62.5</v>
      </c>
      <c r="C32" s="27">
        <f t="shared" si="11"/>
        <v>62.5</v>
      </c>
      <c r="D32" s="4">
        <f t="shared" si="12"/>
        <v>0</v>
      </c>
      <c r="E32" s="4">
        <f t="shared" si="3"/>
        <v>0</v>
      </c>
      <c r="F32" s="4">
        <f t="shared" si="13"/>
        <v>25</v>
      </c>
      <c r="G32" s="4">
        <f t="shared" si="25"/>
        <v>725</v>
      </c>
      <c r="H32">
        <f t="shared" si="4"/>
        <v>1</v>
      </c>
      <c r="I32" s="24">
        <f t="shared" si="14"/>
        <v>0</v>
      </c>
      <c r="J32" s="24">
        <f t="shared" si="15"/>
        <v>0</v>
      </c>
      <c r="K32" s="24">
        <f t="shared" si="16"/>
        <v>0</v>
      </c>
      <c r="L32" s="25">
        <f t="shared" si="17"/>
        <v>0</v>
      </c>
      <c r="M32" s="24">
        <f t="shared" si="18"/>
        <v>0</v>
      </c>
      <c r="N32" s="19">
        <f t="shared" si="0"/>
        <v>0</v>
      </c>
      <c r="O32" s="19">
        <f t="shared" si="19"/>
        <v>0</v>
      </c>
      <c r="P32" s="19">
        <f t="shared" si="20"/>
        <v>32.131739816948752</v>
      </c>
      <c r="Q32" s="24">
        <f t="shared" si="29"/>
        <v>0</v>
      </c>
      <c r="R32" s="34">
        <f t="shared" si="22"/>
        <v>11</v>
      </c>
      <c r="S32" s="24">
        <f t="shared" si="5"/>
        <v>0</v>
      </c>
      <c r="T32" s="24">
        <f t="shared" si="6"/>
        <v>0</v>
      </c>
      <c r="U32" s="24">
        <f t="shared" si="7"/>
        <v>0</v>
      </c>
      <c r="V32" s="4">
        <f t="shared" si="23"/>
        <v>0</v>
      </c>
      <c r="W32" s="4">
        <f t="shared" si="2"/>
        <v>0</v>
      </c>
      <c r="Y32" s="25">
        <f t="shared" si="26"/>
        <v>525</v>
      </c>
      <c r="Z32" s="24">
        <f t="shared" si="27"/>
        <v>3.3</v>
      </c>
      <c r="AA32" s="24">
        <f t="shared" si="28"/>
        <v>393.61053719208343</v>
      </c>
      <c r="AB32" s="24">
        <f t="shared" si="24"/>
        <v>196.67966534088134</v>
      </c>
    </row>
    <row r="33" spans="1:28" ht="14.65" thickBot="1" x14ac:dyDescent="0.5">
      <c r="A33" s="27" t="s">
        <v>90</v>
      </c>
      <c r="B33" s="27">
        <v>62.5</v>
      </c>
      <c r="C33" s="27">
        <f t="shared" si="11"/>
        <v>62.5</v>
      </c>
      <c r="D33" s="4">
        <f t="shared" si="12"/>
        <v>0</v>
      </c>
      <c r="E33" s="4">
        <f t="shared" si="3"/>
        <v>0</v>
      </c>
      <c r="F33" s="4">
        <f t="shared" si="13"/>
        <v>25</v>
      </c>
      <c r="G33" s="4">
        <f t="shared" si="25"/>
        <v>750</v>
      </c>
      <c r="H33">
        <f t="shared" si="4"/>
        <v>2</v>
      </c>
      <c r="I33" s="24">
        <f t="shared" si="14"/>
        <v>0</v>
      </c>
      <c r="J33" s="24">
        <f t="shared" si="15"/>
        <v>0</v>
      </c>
      <c r="K33" s="24">
        <f t="shared" si="16"/>
        <v>0</v>
      </c>
      <c r="L33" s="25">
        <f t="shared" si="17"/>
        <v>0</v>
      </c>
      <c r="M33" s="24">
        <f t="shared" si="18"/>
        <v>0</v>
      </c>
      <c r="N33" s="19">
        <f t="shared" si="0"/>
        <v>0</v>
      </c>
      <c r="O33" s="19">
        <f t="shared" si="19"/>
        <v>0</v>
      </c>
      <c r="P33" s="19">
        <f t="shared" si="20"/>
        <v>32.131739816948752</v>
      </c>
      <c r="Q33" s="24">
        <f t="shared" si="29"/>
        <v>0</v>
      </c>
      <c r="R33" s="34">
        <f t="shared" si="22"/>
        <v>11</v>
      </c>
      <c r="S33" s="24">
        <f t="shared" si="5"/>
        <v>0</v>
      </c>
      <c r="T33" s="24">
        <f t="shared" si="6"/>
        <v>0</v>
      </c>
      <c r="U33" s="24">
        <f t="shared" si="7"/>
        <v>0</v>
      </c>
      <c r="V33" s="4">
        <f t="shared" si="23"/>
        <v>0</v>
      </c>
      <c r="W33" s="4">
        <f t="shared" si="2"/>
        <v>0</v>
      </c>
      <c r="Y33" s="25">
        <f t="shared" si="26"/>
        <v>525</v>
      </c>
      <c r="Z33" s="24">
        <f t="shared" si="27"/>
        <v>3.3</v>
      </c>
      <c r="AA33" s="24">
        <f t="shared" si="28"/>
        <v>393.61053719208343</v>
      </c>
      <c r="AB33" s="24">
        <f t="shared" si="24"/>
        <v>196.67966534088134</v>
      </c>
    </row>
    <row r="34" spans="1:28" ht="14.65" thickBot="1" x14ac:dyDescent="0.5">
      <c r="A34" s="27" t="s">
        <v>91</v>
      </c>
      <c r="B34" s="27">
        <v>62.5</v>
      </c>
      <c r="C34" s="27">
        <f t="shared" si="11"/>
        <v>62.5</v>
      </c>
      <c r="D34" s="4">
        <f t="shared" si="12"/>
        <v>0</v>
      </c>
      <c r="E34" s="4">
        <f t="shared" si="3"/>
        <v>0</v>
      </c>
      <c r="F34" s="4">
        <f t="shared" si="13"/>
        <v>25</v>
      </c>
      <c r="G34" s="4">
        <f t="shared" si="25"/>
        <v>775</v>
      </c>
      <c r="H34">
        <f t="shared" si="4"/>
        <v>3</v>
      </c>
      <c r="I34" s="24">
        <f t="shared" si="14"/>
        <v>0</v>
      </c>
      <c r="J34" s="24">
        <f t="shared" si="15"/>
        <v>0</v>
      </c>
      <c r="K34" s="24">
        <f t="shared" si="16"/>
        <v>0</v>
      </c>
      <c r="L34" s="25">
        <f t="shared" si="17"/>
        <v>0</v>
      </c>
      <c r="M34" s="24">
        <f t="shared" si="18"/>
        <v>0</v>
      </c>
      <c r="N34" s="19">
        <f t="shared" si="0"/>
        <v>0</v>
      </c>
      <c r="O34" s="19">
        <f t="shared" si="19"/>
        <v>0</v>
      </c>
      <c r="P34" s="19">
        <f t="shared" si="20"/>
        <v>32.131739816948752</v>
      </c>
      <c r="Q34" s="24">
        <f t="shared" si="29"/>
        <v>0</v>
      </c>
      <c r="R34" s="34">
        <f t="shared" si="22"/>
        <v>11</v>
      </c>
      <c r="S34" s="24">
        <f t="shared" si="5"/>
        <v>0</v>
      </c>
      <c r="T34" s="24">
        <f t="shared" si="6"/>
        <v>0</v>
      </c>
      <c r="U34" s="24">
        <f t="shared" si="7"/>
        <v>0</v>
      </c>
      <c r="V34" s="4">
        <f t="shared" si="23"/>
        <v>0</v>
      </c>
      <c r="W34" s="4">
        <f t="shared" si="2"/>
        <v>0</v>
      </c>
      <c r="Y34" s="25">
        <f t="shared" si="26"/>
        <v>525</v>
      </c>
      <c r="Z34" s="24">
        <f t="shared" si="27"/>
        <v>3.3</v>
      </c>
      <c r="AA34" s="24">
        <f t="shared" si="28"/>
        <v>393.61053719208343</v>
      </c>
      <c r="AB34" s="24">
        <f t="shared" si="24"/>
        <v>196.67966534088134</v>
      </c>
    </row>
    <row r="35" spans="1:28" ht="14.65" thickBot="1" x14ac:dyDescent="0.5">
      <c r="A35" s="27" t="s">
        <v>92</v>
      </c>
      <c r="B35" s="27">
        <v>62.5</v>
      </c>
      <c r="C35" s="27">
        <f t="shared" si="11"/>
        <v>62.5</v>
      </c>
      <c r="D35" s="4">
        <f t="shared" si="12"/>
        <v>0</v>
      </c>
      <c r="E35" s="4">
        <f t="shared" si="3"/>
        <v>0</v>
      </c>
      <c r="F35" s="4">
        <f t="shared" si="13"/>
        <v>25</v>
      </c>
      <c r="G35" s="4">
        <f t="shared" si="25"/>
        <v>800</v>
      </c>
      <c r="H35">
        <f t="shared" si="4"/>
        <v>0</v>
      </c>
      <c r="I35" s="24">
        <f t="shared" si="14"/>
        <v>0</v>
      </c>
      <c r="J35" s="24">
        <f t="shared" si="15"/>
        <v>0</v>
      </c>
      <c r="K35" s="24">
        <f t="shared" si="16"/>
        <v>0</v>
      </c>
      <c r="L35" s="25">
        <f t="shared" si="17"/>
        <v>0</v>
      </c>
      <c r="M35" s="24">
        <f t="shared" si="18"/>
        <v>0</v>
      </c>
      <c r="N35" s="19">
        <f t="shared" si="0"/>
        <v>0</v>
      </c>
      <c r="O35" s="19">
        <f t="shared" si="19"/>
        <v>0</v>
      </c>
      <c r="P35" s="19">
        <f t="shared" si="20"/>
        <v>32.131739816948752</v>
      </c>
      <c r="Q35" s="24">
        <f t="shared" si="29"/>
        <v>0</v>
      </c>
      <c r="R35" s="34">
        <f t="shared" si="22"/>
        <v>11</v>
      </c>
      <c r="S35" s="24">
        <f t="shared" si="5"/>
        <v>0</v>
      </c>
      <c r="T35" s="24">
        <f t="shared" si="6"/>
        <v>0</v>
      </c>
      <c r="U35" s="24">
        <f t="shared" si="7"/>
        <v>0</v>
      </c>
      <c r="V35" s="4">
        <f t="shared" si="23"/>
        <v>0</v>
      </c>
      <c r="W35" s="4">
        <f t="shared" si="2"/>
        <v>0</v>
      </c>
      <c r="Y35" s="25">
        <f t="shared" si="26"/>
        <v>525</v>
      </c>
      <c r="Z35" s="24">
        <f t="shared" si="27"/>
        <v>3.3</v>
      </c>
      <c r="AA35" s="24">
        <f t="shared" si="28"/>
        <v>393.61053719208343</v>
      </c>
      <c r="AB35" s="24">
        <f t="shared" si="24"/>
        <v>196.67966534088134</v>
      </c>
    </row>
    <row r="36" spans="1:28" ht="14.65" thickBot="1" x14ac:dyDescent="0.5">
      <c r="A36" s="27" t="s">
        <v>93</v>
      </c>
      <c r="B36" s="27">
        <v>62.5</v>
      </c>
      <c r="C36" s="27">
        <f t="shared" si="11"/>
        <v>62.5</v>
      </c>
      <c r="D36" s="4">
        <f t="shared" si="12"/>
        <v>0</v>
      </c>
      <c r="E36" s="4">
        <f t="shared" si="3"/>
        <v>0</v>
      </c>
      <c r="F36" s="4">
        <f t="shared" si="13"/>
        <v>25</v>
      </c>
      <c r="G36" s="4">
        <f t="shared" si="25"/>
        <v>825</v>
      </c>
      <c r="H36">
        <f t="shared" si="4"/>
        <v>1</v>
      </c>
      <c r="I36" s="24">
        <f t="shared" si="14"/>
        <v>0</v>
      </c>
      <c r="J36" s="24">
        <f t="shared" si="15"/>
        <v>0</v>
      </c>
      <c r="K36" s="24">
        <f t="shared" si="16"/>
        <v>0</v>
      </c>
      <c r="L36" s="25">
        <f t="shared" si="17"/>
        <v>0</v>
      </c>
      <c r="M36" s="24">
        <f t="shared" si="18"/>
        <v>0</v>
      </c>
      <c r="N36" s="19">
        <f t="shared" si="0"/>
        <v>0</v>
      </c>
      <c r="O36" s="19">
        <f t="shared" si="19"/>
        <v>0</v>
      </c>
      <c r="P36" s="19">
        <f t="shared" si="20"/>
        <v>32.131739816948752</v>
      </c>
      <c r="Q36" s="24">
        <f t="shared" si="29"/>
        <v>0</v>
      </c>
      <c r="R36" s="34">
        <f t="shared" si="22"/>
        <v>11</v>
      </c>
      <c r="S36" s="24">
        <f t="shared" si="5"/>
        <v>0</v>
      </c>
      <c r="T36" s="24">
        <f t="shared" si="6"/>
        <v>0</v>
      </c>
      <c r="U36" s="24">
        <f t="shared" si="7"/>
        <v>0</v>
      </c>
      <c r="V36" s="4">
        <f t="shared" si="23"/>
        <v>0</v>
      </c>
      <c r="W36" s="4">
        <f t="shared" si="2"/>
        <v>0</v>
      </c>
      <c r="Y36" s="25">
        <f t="shared" si="26"/>
        <v>525</v>
      </c>
      <c r="Z36" s="24">
        <f t="shared" si="27"/>
        <v>3.3</v>
      </c>
      <c r="AA36" s="24">
        <f t="shared" si="28"/>
        <v>393.61053719208343</v>
      </c>
      <c r="AB36" s="24">
        <f t="shared" si="24"/>
        <v>196.67966534088134</v>
      </c>
    </row>
    <row r="37" spans="1:28" ht="14.65" thickBot="1" x14ac:dyDescent="0.5">
      <c r="A37" s="27" t="s">
        <v>94</v>
      </c>
      <c r="B37" s="27">
        <v>62.5</v>
      </c>
      <c r="C37" s="27">
        <f t="shared" si="11"/>
        <v>62.5</v>
      </c>
      <c r="D37" s="4">
        <f t="shared" si="12"/>
        <v>0</v>
      </c>
      <c r="E37" s="4">
        <f t="shared" si="3"/>
        <v>0</v>
      </c>
      <c r="F37" s="4">
        <f t="shared" si="13"/>
        <v>25</v>
      </c>
      <c r="G37" s="4">
        <f t="shared" si="25"/>
        <v>850</v>
      </c>
      <c r="H37">
        <f t="shared" si="4"/>
        <v>2</v>
      </c>
      <c r="I37" s="24">
        <f t="shared" si="14"/>
        <v>0</v>
      </c>
      <c r="J37" s="24">
        <f t="shared" si="15"/>
        <v>0</v>
      </c>
      <c r="K37" s="24">
        <f t="shared" si="16"/>
        <v>0</v>
      </c>
      <c r="L37" s="25">
        <f t="shared" si="17"/>
        <v>0</v>
      </c>
      <c r="M37" s="24">
        <f t="shared" si="18"/>
        <v>0</v>
      </c>
      <c r="N37" s="19">
        <f t="shared" si="0"/>
        <v>0</v>
      </c>
      <c r="O37" s="19">
        <f t="shared" si="19"/>
        <v>0</v>
      </c>
      <c r="P37" s="19">
        <f t="shared" si="20"/>
        <v>32.131739816948752</v>
      </c>
      <c r="Q37" s="24">
        <f t="shared" si="29"/>
        <v>0</v>
      </c>
      <c r="R37" s="34">
        <f t="shared" si="22"/>
        <v>11</v>
      </c>
      <c r="S37" s="24">
        <f t="shared" si="5"/>
        <v>0</v>
      </c>
      <c r="T37" s="24">
        <f t="shared" si="6"/>
        <v>0</v>
      </c>
      <c r="U37" s="24">
        <f t="shared" si="7"/>
        <v>0</v>
      </c>
      <c r="V37" s="4">
        <f t="shared" si="23"/>
        <v>0</v>
      </c>
      <c r="W37" s="4">
        <f t="shared" si="2"/>
        <v>0</v>
      </c>
      <c r="Y37" s="25">
        <f t="shared" si="26"/>
        <v>525</v>
      </c>
      <c r="Z37" s="24">
        <f t="shared" si="27"/>
        <v>3.3</v>
      </c>
      <c r="AA37" s="24">
        <f t="shared" si="28"/>
        <v>393.61053719208343</v>
      </c>
      <c r="AB37" s="24">
        <f t="shared" si="24"/>
        <v>196.67966534088134</v>
      </c>
    </row>
    <row r="38" spans="1:28" ht="14.65" thickBot="1" x14ac:dyDescent="0.5">
      <c r="A38" s="27" t="s">
        <v>95</v>
      </c>
      <c r="B38" s="27">
        <v>62.5</v>
      </c>
      <c r="C38" s="27">
        <f t="shared" si="11"/>
        <v>62.5</v>
      </c>
      <c r="D38" s="4">
        <f t="shared" si="12"/>
        <v>0</v>
      </c>
      <c r="E38" s="4">
        <f t="shared" si="3"/>
        <v>0</v>
      </c>
      <c r="F38" s="4">
        <f t="shared" si="13"/>
        <v>25</v>
      </c>
      <c r="G38" s="4">
        <f t="shared" si="25"/>
        <v>875</v>
      </c>
      <c r="H38">
        <f t="shared" si="4"/>
        <v>3</v>
      </c>
      <c r="I38" s="24">
        <f t="shared" si="14"/>
        <v>0</v>
      </c>
      <c r="J38" s="24">
        <f t="shared" si="15"/>
        <v>0</v>
      </c>
      <c r="K38" s="24">
        <f t="shared" si="16"/>
        <v>0</v>
      </c>
      <c r="L38" s="25">
        <f t="shared" si="17"/>
        <v>0</v>
      </c>
      <c r="M38" s="24">
        <f t="shared" si="18"/>
        <v>0</v>
      </c>
      <c r="N38" s="19">
        <f t="shared" si="0"/>
        <v>0</v>
      </c>
      <c r="O38" s="19">
        <f t="shared" si="19"/>
        <v>0</v>
      </c>
      <c r="P38" s="19">
        <f t="shared" si="20"/>
        <v>32.131739816948752</v>
      </c>
      <c r="Q38" s="24">
        <f t="shared" si="29"/>
        <v>0</v>
      </c>
      <c r="R38" s="34">
        <f t="shared" si="22"/>
        <v>11</v>
      </c>
      <c r="S38" s="24">
        <f t="shared" si="5"/>
        <v>0</v>
      </c>
      <c r="T38" s="24">
        <f t="shared" si="6"/>
        <v>0</v>
      </c>
      <c r="U38" s="24">
        <f t="shared" si="7"/>
        <v>0</v>
      </c>
      <c r="V38" s="4">
        <f t="shared" si="23"/>
        <v>0</v>
      </c>
      <c r="W38" s="4">
        <f t="shared" si="2"/>
        <v>0</v>
      </c>
      <c r="Y38" s="25">
        <f t="shared" si="26"/>
        <v>525</v>
      </c>
      <c r="Z38" s="24">
        <f t="shared" si="27"/>
        <v>3.3</v>
      </c>
      <c r="AA38" s="24">
        <f t="shared" si="28"/>
        <v>393.61053719208343</v>
      </c>
      <c r="AB38" s="24">
        <f t="shared" si="24"/>
        <v>196.67966534088134</v>
      </c>
    </row>
    <row r="39" spans="1:28" ht="14.65" thickBot="1" x14ac:dyDescent="0.5">
      <c r="A39" s="27" t="s">
        <v>96</v>
      </c>
      <c r="B39" s="27">
        <v>62.5</v>
      </c>
      <c r="C39" s="27">
        <f t="shared" si="11"/>
        <v>62.5</v>
      </c>
      <c r="D39" s="4">
        <f t="shared" si="12"/>
        <v>0</v>
      </c>
      <c r="E39" s="4">
        <f t="shared" si="3"/>
        <v>0</v>
      </c>
      <c r="F39" s="4">
        <f t="shared" si="13"/>
        <v>25</v>
      </c>
      <c r="G39" s="4">
        <f t="shared" si="25"/>
        <v>900</v>
      </c>
      <c r="H39">
        <f t="shared" si="4"/>
        <v>0</v>
      </c>
      <c r="I39" s="24">
        <f t="shared" si="14"/>
        <v>0</v>
      </c>
      <c r="J39" s="24">
        <f t="shared" si="15"/>
        <v>0</v>
      </c>
      <c r="K39" s="24">
        <f t="shared" si="16"/>
        <v>0</v>
      </c>
      <c r="L39" s="25">
        <f t="shared" si="17"/>
        <v>0</v>
      </c>
      <c r="M39" s="24">
        <f t="shared" si="18"/>
        <v>0</v>
      </c>
      <c r="N39" s="19">
        <f t="shared" si="0"/>
        <v>0</v>
      </c>
      <c r="O39" s="19">
        <f t="shared" si="19"/>
        <v>0</v>
      </c>
      <c r="P39" s="19">
        <f t="shared" si="20"/>
        <v>32.131739816948752</v>
      </c>
      <c r="Q39" s="24">
        <f t="shared" si="29"/>
        <v>0</v>
      </c>
      <c r="R39" s="34">
        <f t="shared" si="22"/>
        <v>11</v>
      </c>
      <c r="S39" s="24">
        <f t="shared" si="5"/>
        <v>0</v>
      </c>
      <c r="T39" s="24">
        <f t="shared" si="6"/>
        <v>0</v>
      </c>
      <c r="U39" s="24">
        <f t="shared" si="7"/>
        <v>0</v>
      </c>
      <c r="V39" s="4">
        <f t="shared" si="23"/>
        <v>0</v>
      </c>
      <c r="W39" s="4">
        <f t="shared" si="2"/>
        <v>0</v>
      </c>
      <c r="Y39" s="25">
        <f t="shared" si="26"/>
        <v>525</v>
      </c>
      <c r="Z39" s="24">
        <f t="shared" si="27"/>
        <v>3.3</v>
      </c>
      <c r="AA39" s="24">
        <f t="shared" si="28"/>
        <v>393.61053719208343</v>
      </c>
      <c r="AB39" s="24">
        <f t="shared" si="24"/>
        <v>196.67966534088134</v>
      </c>
    </row>
    <row r="40" spans="1:28" ht="14.65" thickBot="1" x14ac:dyDescent="0.5">
      <c r="A40" s="27" t="s">
        <v>97</v>
      </c>
      <c r="B40" s="27">
        <v>62.5</v>
      </c>
      <c r="C40" s="27">
        <f t="shared" si="11"/>
        <v>62.5</v>
      </c>
      <c r="D40" s="4">
        <f t="shared" si="12"/>
        <v>0</v>
      </c>
      <c r="E40" s="4">
        <f t="shared" si="3"/>
        <v>0</v>
      </c>
      <c r="F40" s="4">
        <f t="shared" si="13"/>
        <v>25</v>
      </c>
      <c r="G40" s="4">
        <f t="shared" si="25"/>
        <v>925</v>
      </c>
      <c r="H40">
        <f t="shared" si="4"/>
        <v>1</v>
      </c>
      <c r="I40" s="24">
        <f t="shared" si="14"/>
        <v>0</v>
      </c>
      <c r="J40" s="24">
        <f t="shared" si="15"/>
        <v>0</v>
      </c>
      <c r="K40" s="24">
        <f t="shared" si="16"/>
        <v>0</v>
      </c>
      <c r="L40" s="25">
        <f t="shared" si="17"/>
        <v>0</v>
      </c>
      <c r="M40" s="24">
        <f t="shared" si="18"/>
        <v>0</v>
      </c>
      <c r="N40" s="19">
        <f t="shared" si="0"/>
        <v>0</v>
      </c>
      <c r="O40" s="19">
        <f t="shared" si="19"/>
        <v>0</v>
      </c>
      <c r="P40" s="19">
        <f t="shared" si="20"/>
        <v>32.131739816948752</v>
      </c>
      <c r="Q40" s="24">
        <f t="shared" si="29"/>
        <v>0</v>
      </c>
      <c r="R40" s="34">
        <f t="shared" si="22"/>
        <v>11</v>
      </c>
      <c r="S40" s="24">
        <f t="shared" si="5"/>
        <v>0</v>
      </c>
      <c r="T40" s="24">
        <f t="shared" si="6"/>
        <v>0</v>
      </c>
      <c r="U40" s="24">
        <f t="shared" si="7"/>
        <v>0</v>
      </c>
      <c r="V40" s="4">
        <f t="shared" si="23"/>
        <v>0</v>
      </c>
      <c r="W40" s="4">
        <f t="shared" si="2"/>
        <v>0</v>
      </c>
      <c r="Y40" s="25">
        <f t="shared" si="26"/>
        <v>525</v>
      </c>
      <c r="Z40" s="24">
        <f t="shared" si="27"/>
        <v>3.3</v>
      </c>
      <c r="AA40" s="24">
        <f t="shared" si="28"/>
        <v>393.61053719208343</v>
      </c>
      <c r="AB40" s="24">
        <f t="shared" si="24"/>
        <v>196.67966534088134</v>
      </c>
    </row>
    <row r="41" spans="1:28" ht="14.65" thickBot="1" x14ac:dyDescent="0.5">
      <c r="A41" s="27" t="s">
        <v>98</v>
      </c>
      <c r="B41" s="27">
        <v>62.5</v>
      </c>
      <c r="C41" s="27">
        <f t="shared" si="11"/>
        <v>62.5</v>
      </c>
      <c r="D41" s="4">
        <f t="shared" si="12"/>
        <v>0</v>
      </c>
      <c r="E41" s="4">
        <f t="shared" si="3"/>
        <v>0</v>
      </c>
      <c r="F41" s="4">
        <f t="shared" si="13"/>
        <v>25</v>
      </c>
      <c r="G41" s="4">
        <f t="shared" si="25"/>
        <v>950</v>
      </c>
      <c r="H41">
        <f t="shared" si="4"/>
        <v>2</v>
      </c>
      <c r="I41" s="24">
        <f t="shared" si="14"/>
        <v>0</v>
      </c>
      <c r="J41" s="24">
        <f t="shared" si="15"/>
        <v>0</v>
      </c>
      <c r="K41" s="24">
        <f t="shared" si="16"/>
        <v>0</v>
      </c>
      <c r="L41" s="25">
        <f t="shared" si="17"/>
        <v>0</v>
      </c>
      <c r="M41" s="24">
        <f t="shared" si="18"/>
        <v>0</v>
      </c>
      <c r="N41" s="19">
        <f t="shared" si="0"/>
        <v>0</v>
      </c>
      <c r="O41" s="19">
        <f t="shared" si="19"/>
        <v>0</v>
      </c>
      <c r="P41" s="19">
        <f t="shared" si="20"/>
        <v>32.131739816948752</v>
      </c>
      <c r="Q41" s="24">
        <f t="shared" si="29"/>
        <v>0</v>
      </c>
      <c r="R41" s="34">
        <f t="shared" si="22"/>
        <v>11</v>
      </c>
      <c r="S41" s="24">
        <f t="shared" si="5"/>
        <v>0</v>
      </c>
      <c r="T41" s="24">
        <f t="shared" si="6"/>
        <v>0</v>
      </c>
      <c r="U41" s="24">
        <f t="shared" si="7"/>
        <v>0</v>
      </c>
      <c r="V41" s="4">
        <f t="shared" si="23"/>
        <v>0</v>
      </c>
      <c r="W41" s="4">
        <f t="shared" si="2"/>
        <v>0</v>
      </c>
      <c r="Y41" s="25">
        <f t="shared" si="26"/>
        <v>525</v>
      </c>
      <c r="Z41" s="24">
        <f t="shared" si="27"/>
        <v>3.3</v>
      </c>
      <c r="AA41" s="24">
        <f t="shared" si="28"/>
        <v>393.61053719208343</v>
      </c>
      <c r="AB41" s="24">
        <f t="shared" si="24"/>
        <v>196.67966534088134</v>
      </c>
    </row>
    <row r="42" spans="1:28" ht="14.65" thickBot="1" x14ac:dyDescent="0.5">
      <c r="A42" s="27" t="s">
        <v>99</v>
      </c>
      <c r="B42" s="27">
        <v>62.5</v>
      </c>
      <c r="C42" s="27">
        <f t="shared" si="11"/>
        <v>62.5</v>
      </c>
      <c r="D42" s="4">
        <f t="shared" si="12"/>
        <v>0</v>
      </c>
      <c r="E42" s="4">
        <f t="shared" si="3"/>
        <v>0</v>
      </c>
      <c r="F42" s="4">
        <f t="shared" si="13"/>
        <v>25</v>
      </c>
      <c r="G42" s="4">
        <f t="shared" si="25"/>
        <v>975</v>
      </c>
      <c r="H42">
        <f t="shared" si="4"/>
        <v>3</v>
      </c>
      <c r="I42" s="24">
        <f t="shared" si="14"/>
        <v>0</v>
      </c>
      <c r="J42" s="24">
        <f t="shared" si="15"/>
        <v>0</v>
      </c>
      <c r="K42" s="24">
        <f t="shared" si="16"/>
        <v>0</v>
      </c>
      <c r="L42" s="25">
        <f t="shared" si="17"/>
        <v>0</v>
      </c>
      <c r="M42" s="24">
        <f t="shared" si="18"/>
        <v>0</v>
      </c>
      <c r="N42" s="19">
        <f t="shared" si="0"/>
        <v>0</v>
      </c>
      <c r="O42" s="19">
        <f t="shared" si="19"/>
        <v>0</v>
      </c>
      <c r="P42" s="19">
        <f t="shared" si="20"/>
        <v>32.131739816948752</v>
      </c>
      <c r="Q42" s="24">
        <f t="shared" si="29"/>
        <v>0</v>
      </c>
      <c r="R42" s="34">
        <f t="shared" si="22"/>
        <v>11</v>
      </c>
      <c r="S42" s="24">
        <f t="shared" si="5"/>
        <v>0</v>
      </c>
      <c r="T42" s="24">
        <f t="shared" si="6"/>
        <v>0</v>
      </c>
      <c r="U42" s="24">
        <f t="shared" si="7"/>
        <v>0</v>
      </c>
      <c r="V42" s="4">
        <f t="shared" si="23"/>
        <v>0</v>
      </c>
      <c r="W42" s="4">
        <f t="shared" si="2"/>
        <v>0</v>
      </c>
      <c r="Y42" s="25">
        <f t="shared" si="26"/>
        <v>525</v>
      </c>
      <c r="Z42" s="24">
        <f t="shared" si="27"/>
        <v>3.3</v>
      </c>
      <c r="AA42" s="24">
        <f t="shared" si="28"/>
        <v>393.61053719208343</v>
      </c>
      <c r="AB42" s="24">
        <f t="shared" si="24"/>
        <v>196.67966534088134</v>
      </c>
    </row>
    <row r="43" spans="1:28" ht="14.65" thickBot="1" x14ac:dyDescent="0.5">
      <c r="A43" s="27" t="s">
        <v>100</v>
      </c>
      <c r="B43" s="27">
        <v>62.5</v>
      </c>
      <c r="C43" s="27">
        <f t="shared" si="11"/>
        <v>62.5</v>
      </c>
      <c r="D43" s="4">
        <f t="shared" si="12"/>
        <v>0</v>
      </c>
      <c r="E43" s="4">
        <f t="shared" si="3"/>
        <v>0</v>
      </c>
      <c r="F43" s="4">
        <f t="shared" si="13"/>
        <v>25</v>
      </c>
      <c r="G43" s="4">
        <f t="shared" si="25"/>
        <v>1000</v>
      </c>
      <c r="H43">
        <f t="shared" si="4"/>
        <v>0</v>
      </c>
      <c r="I43" s="24">
        <f t="shared" si="14"/>
        <v>0</v>
      </c>
      <c r="J43" s="24">
        <f t="shared" si="15"/>
        <v>0</v>
      </c>
      <c r="K43" s="24">
        <f t="shared" si="16"/>
        <v>0</v>
      </c>
      <c r="L43" s="25">
        <f t="shared" si="17"/>
        <v>0</v>
      </c>
      <c r="M43" s="24">
        <f t="shared" si="18"/>
        <v>0</v>
      </c>
      <c r="N43" s="19">
        <f t="shared" si="0"/>
        <v>0</v>
      </c>
      <c r="O43" s="19">
        <f t="shared" si="19"/>
        <v>0</v>
      </c>
      <c r="P43" s="19">
        <f t="shared" si="20"/>
        <v>32.131739816948752</v>
      </c>
      <c r="Q43" s="24">
        <f t="shared" si="29"/>
        <v>0</v>
      </c>
      <c r="R43" s="34">
        <f t="shared" si="22"/>
        <v>11</v>
      </c>
      <c r="S43" s="24">
        <f t="shared" si="5"/>
        <v>0</v>
      </c>
      <c r="T43" s="24">
        <f t="shared" si="6"/>
        <v>0</v>
      </c>
      <c r="U43" s="24">
        <f t="shared" si="7"/>
        <v>0</v>
      </c>
      <c r="V43" s="4">
        <f t="shared" si="23"/>
        <v>0</v>
      </c>
      <c r="W43" s="4">
        <f t="shared" si="2"/>
        <v>0</v>
      </c>
      <c r="Y43" s="25">
        <f t="shared" si="26"/>
        <v>525</v>
      </c>
      <c r="Z43" s="24">
        <f t="shared" si="27"/>
        <v>3.3</v>
      </c>
      <c r="AA43" s="24">
        <f t="shared" si="28"/>
        <v>393.61053719208343</v>
      </c>
      <c r="AB43" s="24">
        <f t="shared" si="24"/>
        <v>196.67966534088134</v>
      </c>
    </row>
    <row r="44" spans="1:28" ht="14.65" thickBot="1" x14ac:dyDescent="0.5">
      <c r="A44" s="27" t="s">
        <v>101</v>
      </c>
      <c r="B44" s="27">
        <v>62.5</v>
      </c>
      <c r="C44" s="27">
        <f t="shared" si="11"/>
        <v>62.5</v>
      </c>
      <c r="D44" s="4">
        <f t="shared" si="12"/>
        <v>0</v>
      </c>
      <c r="E44" s="4">
        <f t="shared" si="3"/>
        <v>0</v>
      </c>
      <c r="F44" s="4">
        <f t="shared" si="13"/>
        <v>25</v>
      </c>
      <c r="G44" s="4">
        <f t="shared" si="25"/>
        <v>1025</v>
      </c>
      <c r="H44">
        <f t="shared" si="4"/>
        <v>1</v>
      </c>
      <c r="I44" s="24">
        <f t="shared" si="14"/>
        <v>0</v>
      </c>
      <c r="J44" s="24">
        <f t="shared" si="15"/>
        <v>0</v>
      </c>
      <c r="K44" s="24">
        <f t="shared" si="16"/>
        <v>0</v>
      </c>
      <c r="L44" s="25">
        <f t="shared" si="17"/>
        <v>0</v>
      </c>
      <c r="M44" s="24">
        <f t="shared" si="18"/>
        <v>0</v>
      </c>
      <c r="N44" s="19">
        <f t="shared" si="0"/>
        <v>0</v>
      </c>
      <c r="O44" s="19">
        <f t="shared" si="19"/>
        <v>0</v>
      </c>
      <c r="P44" s="19">
        <f t="shared" si="20"/>
        <v>32.131739816948752</v>
      </c>
      <c r="Q44" s="24">
        <f t="shared" si="29"/>
        <v>0</v>
      </c>
      <c r="R44" s="34">
        <f t="shared" si="22"/>
        <v>11</v>
      </c>
      <c r="S44" s="24">
        <f t="shared" si="5"/>
        <v>0</v>
      </c>
      <c r="T44" s="24">
        <f t="shared" si="6"/>
        <v>0</v>
      </c>
      <c r="U44" s="24">
        <f t="shared" si="7"/>
        <v>0</v>
      </c>
      <c r="V44" s="4">
        <f t="shared" si="23"/>
        <v>0</v>
      </c>
      <c r="W44" s="4">
        <f t="shared" si="2"/>
        <v>0</v>
      </c>
      <c r="Y44" s="25">
        <f t="shared" si="26"/>
        <v>525</v>
      </c>
      <c r="Z44" s="24">
        <f t="shared" si="27"/>
        <v>3.3</v>
      </c>
      <c r="AA44" s="24">
        <f t="shared" si="28"/>
        <v>393.61053719208343</v>
      </c>
      <c r="AB44" s="24">
        <f t="shared" si="24"/>
        <v>196.67966534088134</v>
      </c>
    </row>
    <row r="45" spans="1:28" ht="14.65" thickBot="1" x14ac:dyDescent="0.5">
      <c r="A45" s="27" t="s">
        <v>102</v>
      </c>
      <c r="B45" s="27">
        <v>62.5</v>
      </c>
      <c r="C45" s="27">
        <f t="shared" si="11"/>
        <v>62.5</v>
      </c>
      <c r="D45" s="4">
        <f t="shared" si="12"/>
        <v>0</v>
      </c>
      <c r="E45" s="4">
        <f t="shared" si="3"/>
        <v>0</v>
      </c>
      <c r="F45" s="4">
        <f t="shared" si="13"/>
        <v>25</v>
      </c>
      <c r="G45" s="4">
        <f t="shared" si="25"/>
        <v>1050</v>
      </c>
      <c r="H45">
        <f t="shared" si="4"/>
        <v>2</v>
      </c>
      <c r="I45" s="24">
        <f t="shared" si="14"/>
        <v>0</v>
      </c>
      <c r="J45" s="24">
        <f t="shared" si="15"/>
        <v>0</v>
      </c>
      <c r="K45" s="24">
        <f t="shared" si="16"/>
        <v>0</v>
      </c>
      <c r="L45" s="25">
        <f t="shared" si="17"/>
        <v>0</v>
      </c>
      <c r="M45" s="24">
        <f t="shared" si="18"/>
        <v>0</v>
      </c>
      <c r="N45" s="19">
        <f t="shared" si="0"/>
        <v>0</v>
      </c>
      <c r="O45" s="19">
        <f t="shared" si="19"/>
        <v>0</v>
      </c>
      <c r="P45" s="19">
        <f t="shared" si="20"/>
        <v>32.131739816948752</v>
      </c>
      <c r="Q45" s="24">
        <f t="shared" si="29"/>
        <v>0</v>
      </c>
      <c r="R45" s="34">
        <f t="shared" si="22"/>
        <v>11</v>
      </c>
      <c r="S45" s="24">
        <f t="shared" si="5"/>
        <v>0</v>
      </c>
      <c r="T45" s="24">
        <f t="shared" si="6"/>
        <v>0</v>
      </c>
      <c r="U45" s="24">
        <f t="shared" si="7"/>
        <v>0</v>
      </c>
      <c r="V45" s="4">
        <f t="shared" si="23"/>
        <v>0</v>
      </c>
      <c r="W45" s="4">
        <f t="shared" si="2"/>
        <v>0</v>
      </c>
      <c r="Y45" s="25">
        <f t="shared" si="26"/>
        <v>525</v>
      </c>
      <c r="Z45" s="24">
        <f t="shared" si="27"/>
        <v>3.3</v>
      </c>
      <c r="AA45" s="24">
        <f t="shared" si="28"/>
        <v>393.61053719208343</v>
      </c>
      <c r="AB45" s="24">
        <f t="shared" si="24"/>
        <v>196.67966534088134</v>
      </c>
    </row>
    <row r="46" spans="1:28" ht="14.65" thickBot="1" x14ac:dyDescent="0.5">
      <c r="A46" s="27" t="s">
        <v>103</v>
      </c>
      <c r="B46" s="27">
        <v>62.5</v>
      </c>
      <c r="C46" s="27">
        <f t="shared" si="11"/>
        <v>62.5</v>
      </c>
      <c r="D46" s="4">
        <f t="shared" si="12"/>
        <v>0</v>
      </c>
      <c r="E46" s="4">
        <f t="shared" si="3"/>
        <v>0</v>
      </c>
      <c r="F46" s="4">
        <f t="shared" si="13"/>
        <v>25</v>
      </c>
      <c r="G46" s="4">
        <f t="shared" si="25"/>
        <v>1075</v>
      </c>
      <c r="H46">
        <f t="shared" si="4"/>
        <v>3</v>
      </c>
      <c r="I46" s="24">
        <f t="shared" si="14"/>
        <v>0</v>
      </c>
      <c r="J46" s="24">
        <f t="shared" si="15"/>
        <v>0</v>
      </c>
      <c r="K46" s="24">
        <f t="shared" si="16"/>
        <v>0</v>
      </c>
      <c r="L46" s="25">
        <f t="shared" si="17"/>
        <v>0</v>
      </c>
      <c r="M46" s="24">
        <f t="shared" si="18"/>
        <v>0</v>
      </c>
      <c r="N46" s="19">
        <f t="shared" si="0"/>
        <v>0</v>
      </c>
      <c r="O46" s="19">
        <f t="shared" si="19"/>
        <v>0</v>
      </c>
      <c r="P46" s="19">
        <f t="shared" si="20"/>
        <v>32.131739816948752</v>
      </c>
      <c r="Q46" s="24">
        <f t="shared" si="29"/>
        <v>0</v>
      </c>
      <c r="R46" s="34">
        <f t="shared" si="22"/>
        <v>11</v>
      </c>
      <c r="S46" s="24">
        <f t="shared" si="5"/>
        <v>0</v>
      </c>
      <c r="T46" s="24">
        <f t="shared" si="6"/>
        <v>0</v>
      </c>
      <c r="U46" s="24">
        <f t="shared" si="7"/>
        <v>0</v>
      </c>
      <c r="V46" s="4">
        <f t="shared" si="23"/>
        <v>0</v>
      </c>
      <c r="W46" s="4">
        <f t="shared" si="2"/>
        <v>0</v>
      </c>
      <c r="Y46" s="25">
        <f t="shared" si="26"/>
        <v>525</v>
      </c>
      <c r="Z46" s="24">
        <f t="shared" si="27"/>
        <v>3.3</v>
      </c>
      <c r="AA46" s="24">
        <f t="shared" si="28"/>
        <v>393.61053719208343</v>
      </c>
      <c r="AB46" s="24">
        <f t="shared" si="24"/>
        <v>196.67966534088134</v>
      </c>
    </row>
    <row r="47" spans="1:28" ht="14.65" thickBot="1" x14ac:dyDescent="0.5">
      <c r="A47" s="27" t="s">
        <v>104</v>
      </c>
      <c r="B47" s="27">
        <v>62.5</v>
      </c>
      <c r="C47" s="27">
        <f t="shared" si="11"/>
        <v>62.5</v>
      </c>
      <c r="D47" s="4">
        <f t="shared" si="12"/>
        <v>0</v>
      </c>
      <c r="E47" s="4">
        <f t="shared" si="3"/>
        <v>0</v>
      </c>
      <c r="F47" s="4">
        <f t="shared" si="13"/>
        <v>25</v>
      </c>
      <c r="G47" s="4">
        <f t="shared" si="25"/>
        <v>1100</v>
      </c>
      <c r="H47">
        <f t="shared" si="4"/>
        <v>0</v>
      </c>
      <c r="I47" s="24">
        <f t="shared" si="14"/>
        <v>0</v>
      </c>
      <c r="J47" s="24">
        <f t="shared" si="15"/>
        <v>0</v>
      </c>
      <c r="K47" s="24">
        <f t="shared" si="16"/>
        <v>0</v>
      </c>
      <c r="L47" s="25">
        <f t="shared" si="17"/>
        <v>0</v>
      </c>
      <c r="M47" s="24">
        <f t="shared" si="18"/>
        <v>0</v>
      </c>
      <c r="N47" s="19">
        <f t="shared" si="0"/>
        <v>0</v>
      </c>
      <c r="O47" s="19">
        <f t="shared" si="19"/>
        <v>0</v>
      </c>
      <c r="P47" s="19">
        <f t="shared" si="20"/>
        <v>32.131739816948752</v>
      </c>
      <c r="Q47" s="24">
        <f t="shared" si="29"/>
        <v>0</v>
      </c>
      <c r="R47" s="34">
        <f t="shared" si="22"/>
        <v>11</v>
      </c>
      <c r="S47" s="24">
        <f t="shared" si="5"/>
        <v>0</v>
      </c>
      <c r="T47" s="24">
        <f t="shared" si="6"/>
        <v>0</v>
      </c>
      <c r="U47" s="24">
        <f t="shared" si="7"/>
        <v>0</v>
      </c>
      <c r="V47" s="4">
        <f t="shared" si="23"/>
        <v>0</v>
      </c>
      <c r="W47" s="4">
        <f t="shared" si="2"/>
        <v>0</v>
      </c>
      <c r="Y47" s="25">
        <f t="shared" si="26"/>
        <v>525</v>
      </c>
      <c r="Z47" s="24">
        <f t="shared" si="27"/>
        <v>3.3</v>
      </c>
      <c r="AA47" s="24">
        <f t="shared" si="28"/>
        <v>393.61053719208343</v>
      </c>
      <c r="AB47" s="24">
        <f t="shared" si="24"/>
        <v>196.67966534088134</v>
      </c>
    </row>
    <row r="48" spans="1:28" ht="14.65" thickBot="1" x14ac:dyDescent="0.5">
      <c r="A48" s="27" t="s">
        <v>105</v>
      </c>
      <c r="B48" s="27">
        <v>62.5</v>
      </c>
      <c r="C48" s="27">
        <f t="shared" si="11"/>
        <v>62.5</v>
      </c>
      <c r="D48" s="4">
        <f t="shared" si="12"/>
        <v>0</v>
      </c>
      <c r="E48" s="4">
        <f t="shared" si="3"/>
        <v>0</v>
      </c>
      <c r="F48" s="4">
        <f t="shared" si="13"/>
        <v>25</v>
      </c>
      <c r="G48" s="4">
        <f t="shared" si="25"/>
        <v>1125</v>
      </c>
      <c r="H48">
        <f t="shared" si="4"/>
        <v>1</v>
      </c>
      <c r="I48" s="24">
        <f t="shared" si="14"/>
        <v>0</v>
      </c>
      <c r="J48" s="24">
        <f t="shared" si="15"/>
        <v>0</v>
      </c>
      <c r="K48" s="24">
        <f t="shared" si="16"/>
        <v>0</v>
      </c>
      <c r="L48" s="25">
        <f t="shared" si="17"/>
        <v>0</v>
      </c>
      <c r="M48" s="24">
        <f t="shared" si="18"/>
        <v>0</v>
      </c>
      <c r="N48" s="19">
        <f t="shared" si="0"/>
        <v>0</v>
      </c>
      <c r="O48" s="19">
        <f t="shared" si="19"/>
        <v>0</v>
      </c>
      <c r="P48" s="19">
        <f t="shared" si="20"/>
        <v>32.131739816948752</v>
      </c>
      <c r="Q48" s="24">
        <f t="shared" si="29"/>
        <v>0</v>
      </c>
      <c r="R48" s="34">
        <f t="shared" si="22"/>
        <v>11</v>
      </c>
      <c r="S48" s="24">
        <f t="shared" si="5"/>
        <v>0</v>
      </c>
      <c r="T48" s="24">
        <f t="shared" si="6"/>
        <v>0</v>
      </c>
      <c r="U48" s="24">
        <f t="shared" si="7"/>
        <v>0</v>
      </c>
      <c r="V48" s="4">
        <f t="shared" si="23"/>
        <v>0</v>
      </c>
      <c r="W48" s="4">
        <f t="shared" si="2"/>
        <v>0</v>
      </c>
      <c r="Y48" s="25">
        <f t="shared" si="26"/>
        <v>525</v>
      </c>
      <c r="Z48" s="24">
        <f t="shared" si="27"/>
        <v>3.3</v>
      </c>
      <c r="AA48" s="24">
        <f t="shared" si="28"/>
        <v>393.61053719208343</v>
      </c>
      <c r="AB48" s="24">
        <f t="shared" si="24"/>
        <v>196.67966534088134</v>
      </c>
    </row>
    <row r="49" spans="1:28" ht="14.65" thickBot="1" x14ac:dyDescent="0.5">
      <c r="A49" s="27" t="s">
        <v>106</v>
      </c>
      <c r="B49" s="27">
        <v>62.5</v>
      </c>
      <c r="C49" s="27">
        <f t="shared" si="11"/>
        <v>62.5</v>
      </c>
      <c r="D49" s="4">
        <f t="shared" si="12"/>
        <v>0</v>
      </c>
      <c r="E49" s="4">
        <f t="shared" si="3"/>
        <v>0</v>
      </c>
      <c r="F49" s="4">
        <f t="shared" si="13"/>
        <v>25</v>
      </c>
      <c r="G49" s="4">
        <f t="shared" si="25"/>
        <v>1150</v>
      </c>
      <c r="H49">
        <f t="shared" si="4"/>
        <v>2</v>
      </c>
      <c r="I49" s="24">
        <f t="shared" si="14"/>
        <v>0</v>
      </c>
      <c r="J49" s="24">
        <f t="shared" si="15"/>
        <v>0</v>
      </c>
      <c r="K49" s="24">
        <f t="shared" si="16"/>
        <v>0</v>
      </c>
      <c r="L49" s="25">
        <f t="shared" si="17"/>
        <v>0</v>
      </c>
      <c r="M49" s="24">
        <f t="shared" si="18"/>
        <v>0</v>
      </c>
      <c r="N49" s="19">
        <f t="shared" si="0"/>
        <v>0</v>
      </c>
      <c r="O49" s="19">
        <f t="shared" si="19"/>
        <v>0</v>
      </c>
      <c r="P49" s="19">
        <f t="shared" si="20"/>
        <v>32.131739816948752</v>
      </c>
      <c r="Q49" s="24">
        <f t="shared" si="29"/>
        <v>0</v>
      </c>
      <c r="R49" s="34">
        <f t="shared" si="22"/>
        <v>11</v>
      </c>
      <c r="S49" s="24">
        <f t="shared" si="5"/>
        <v>0</v>
      </c>
      <c r="T49" s="24">
        <f t="shared" si="6"/>
        <v>0</v>
      </c>
      <c r="U49" s="24">
        <f t="shared" si="7"/>
        <v>0</v>
      </c>
      <c r="V49" s="4">
        <f t="shared" si="23"/>
        <v>0</v>
      </c>
      <c r="W49" s="4">
        <f t="shared" si="2"/>
        <v>0</v>
      </c>
      <c r="Y49" s="25">
        <f t="shared" si="26"/>
        <v>525</v>
      </c>
      <c r="Z49" s="24">
        <f t="shared" si="27"/>
        <v>3.3</v>
      </c>
      <c r="AA49" s="24">
        <f t="shared" si="28"/>
        <v>393.61053719208343</v>
      </c>
      <c r="AB49" s="24">
        <f t="shared" si="24"/>
        <v>196.67966534088134</v>
      </c>
    </row>
    <row r="50" spans="1:28" ht="14.65" thickBot="1" x14ac:dyDescent="0.5">
      <c r="A50" s="27" t="s">
        <v>107</v>
      </c>
      <c r="B50" s="27">
        <v>62.5</v>
      </c>
      <c r="C50" s="27">
        <f t="shared" si="11"/>
        <v>62.5</v>
      </c>
      <c r="D50" s="4">
        <f t="shared" si="12"/>
        <v>0</v>
      </c>
      <c r="E50" s="4">
        <f t="shared" si="3"/>
        <v>0</v>
      </c>
      <c r="F50" s="4">
        <f t="shared" si="13"/>
        <v>25</v>
      </c>
      <c r="G50" s="4">
        <f t="shared" si="25"/>
        <v>1175</v>
      </c>
      <c r="H50">
        <f t="shared" si="4"/>
        <v>3</v>
      </c>
      <c r="I50" s="24">
        <f t="shared" si="14"/>
        <v>0</v>
      </c>
      <c r="J50" s="24">
        <f t="shared" si="15"/>
        <v>0</v>
      </c>
      <c r="K50" s="24">
        <f t="shared" si="16"/>
        <v>0</v>
      </c>
      <c r="L50" s="25">
        <f t="shared" si="17"/>
        <v>0</v>
      </c>
      <c r="M50" s="24">
        <f t="shared" si="18"/>
        <v>0</v>
      </c>
      <c r="N50" s="19">
        <f t="shared" si="0"/>
        <v>0</v>
      </c>
      <c r="O50" s="19">
        <f t="shared" si="19"/>
        <v>0</v>
      </c>
      <c r="P50" s="19">
        <f t="shared" si="20"/>
        <v>32.131739816948752</v>
      </c>
      <c r="Q50" s="24">
        <f t="shared" si="29"/>
        <v>0</v>
      </c>
      <c r="R50" s="34">
        <f t="shared" si="22"/>
        <v>11</v>
      </c>
      <c r="S50" s="24">
        <f t="shared" si="5"/>
        <v>0</v>
      </c>
      <c r="T50" s="24">
        <f t="shared" si="6"/>
        <v>0</v>
      </c>
      <c r="U50" s="24">
        <f t="shared" si="7"/>
        <v>0</v>
      </c>
      <c r="V50" s="4">
        <f t="shared" si="23"/>
        <v>0</v>
      </c>
      <c r="W50" s="4">
        <f t="shared" si="2"/>
        <v>0</v>
      </c>
      <c r="Y50" s="25">
        <f t="shared" si="26"/>
        <v>525</v>
      </c>
      <c r="Z50" s="24">
        <f t="shared" si="27"/>
        <v>3.3</v>
      </c>
      <c r="AA50" s="24">
        <f t="shared" si="28"/>
        <v>393.61053719208343</v>
      </c>
      <c r="AB50" s="24">
        <f t="shared" si="24"/>
        <v>196.67966534088134</v>
      </c>
    </row>
    <row r="51" spans="1:28" ht="14.65" thickBot="1" x14ac:dyDescent="0.5">
      <c r="A51" s="27" t="s">
        <v>108</v>
      </c>
      <c r="B51" s="27">
        <v>62.5</v>
      </c>
      <c r="C51" s="27">
        <f t="shared" si="11"/>
        <v>62.5</v>
      </c>
      <c r="D51" s="4">
        <f t="shared" si="12"/>
        <v>0</v>
      </c>
      <c r="E51" s="4">
        <f t="shared" si="3"/>
        <v>0</v>
      </c>
      <c r="F51" s="4">
        <f t="shared" si="13"/>
        <v>25</v>
      </c>
      <c r="G51" s="4">
        <f t="shared" si="25"/>
        <v>1200</v>
      </c>
      <c r="H51">
        <f t="shared" si="4"/>
        <v>0</v>
      </c>
      <c r="I51" s="24">
        <f t="shared" si="14"/>
        <v>0</v>
      </c>
      <c r="J51" s="24">
        <f t="shared" si="15"/>
        <v>0</v>
      </c>
      <c r="K51" s="24">
        <f t="shared" si="16"/>
        <v>0</v>
      </c>
      <c r="L51" s="25">
        <f t="shared" si="17"/>
        <v>0</v>
      </c>
      <c r="M51" s="24">
        <f t="shared" si="18"/>
        <v>0</v>
      </c>
      <c r="N51" s="19">
        <f t="shared" si="0"/>
        <v>0</v>
      </c>
      <c r="O51" s="19">
        <f t="shared" si="19"/>
        <v>0</v>
      </c>
      <c r="P51" s="19">
        <f t="shared" si="20"/>
        <v>32.131739816948752</v>
      </c>
      <c r="Q51" s="24">
        <f t="shared" si="29"/>
        <v>0</v>
      </c>
      <c r="R51" s="34">
        <f t="shared" si="22"/>
        <v>11</v>
      </c>
      <c r="S51" s="24">
        <f t="shared" si="5"/>
        <v>0</v>
      </c>
      <c r="T51" s="24">
        <f t="shared" si="6"/>
        <v>0</v>
      </c>
      <c r="U51" s="24">
        <f t="shared" si="7"/>
        <v>0</v>
      </c>
      <c r="V51" s="4">
        <f t="shared" si="23"/>
        <v>0</v>
      </c>
      <c r="W51" s="4">
        <f t="shared" si="2"/>
        <v>0</v>
      </c>
      <c r="Y51" s="25">
        <f t="shared" si="26"/>
        <v>525</v>
      </c>
      <c r="Z51" s="24">
        <f t="shared" si="27"/>
        <v>3.3</v>
      </c>
      <c r="AA51" s="24">
        <f t="shared" si="28"/>
        <v>393.61053719208343</v>
      </c>
      <c r="AB51" s="24">
        <f t="shared" si="24"/>
        <v>196.67966534088134</v>
      </c>
    </row>
    <row r="52" spans="1:28" ht="14.65" thickBot="1" x14ac:dyDescent="0.5">
      <c r="A52" s="27" t="s">
        <v>109</v>
      </c>
      <c r="B52" s="27">
        <v>62.5</v>
      </c>
      <c r="C52" s="27">
        <f t="shared" si="11"/>
        <v>62.5</v>
      </c>
      <c r="D52" s="4">
        <f t="shared" si="12"/>
        <v>0</v>
      </c>
      <c r="E52" s="4">
        <f t="shared" si="3"/>
        <v>0</v>
      </c>
      <c r="F52" s="4">
        <f t="shared" si="13"/>
        <v>25</v>
      </c>
      <c r="G52" s="4">
        <f t="shared" si="25"/>
        <v>1225</v>
      </c>
      <c r="H52">
        <f t="shared" si="4"/>
        <v>1</v>
      </c>
      <c r="I52" s="24">
        <f t="shared" si="14"/>
        <v>0</v>
      </c>
      <c r="J52" s="24">
        <f t="shared" si="15"/>
        <v>0</v>
      </c>
      <c r="K52" s="24">
        <f t="shared" si="16"/>
        <v>0</v>
      </c>
      <c r="L52" s="25">
        <f t="shared" si="17"/>
        <v>0</v>
      </c>
      <c r="M52" s="24">
        <f t="shared" si="18"/>
        <v>0</v>
      </c>
      <c r="N52" s="19">
        <f t="shared" si="0"/>
        <v>0</v>
      </c>
      <c r="O52" s="19">
        <f t="shared" si="19"/>
        <v>0</v>
      </c>
      <c r="P52" s="19">
        <f t="shared" si="20"/>
        <v>32.131739816948752</v>
      </c>
      <c r="Q52" s="24">
        <f t="shared" si="29"/>
        <v>0</v>
      </c>
      <c r="R52" s="34">
        <f t="shared" si="22"/>
        <v>11</v>
      </c>
      <c r="S52" s="24">
        <f t="shared" si="5"/>
        <v>0</v>
      </c>
      <c r="T52" s="24">
        <f t="shared" si="6"/>
        <v>0</v>
      </c>
      <c r="U52" s="24">
        <f t="shared" si="7"/>
        <v>0</v>
      </c>
      <c r="V52" s="4">
        <f t="shared" si="23"/>
        <v>0</v>
      </c>
      <c r="W52" s="4">
        <f t="shared" si="2"/>
        <v>0</v>
      </c>
      <c r="Y52" s="25">
        <f t="shared" si="26"/>
        <v>525</v>
      </c>
      <c r="Z52" s="24">
        <f t="shared" si="27"/>
        <v>3.3</v>
      </c>
      <c r="AA52" s="24">
        <f t="shared" si="28"/>
        <v>393.61053719208343</v>
      </c>
      <c r="AB52" s="24">
        <f t="shared" si="24"/>
        <v>196.67966534088134</v>
      </c>
    </row>
    <row r="53" spans="1:28" ht="14.65" thickBot="1" x14ac:dyDescent="0.5">
      <c r="A53" s="27" t="s">
        <v>110</v>
      </c>
      <c r="B53" s="27">
        <v>62.5</v>
      </c>
      <c r="C53" s="27">
        <f t="shared" si="11"/>
        <v>62.5</v>
      </c>
      <c r="D53" s="4">
        <f t="shared" si="12"/>
        <v>0</v>
      </c>
      <c r="E53" s="4">
        <f t="shared" si="3"/>
        <v>0</v>
      </c>
      <c r="F53" s="4">
        <f t="shared" si="13"/>
        <v>25</v>
      </c>
      <c r="G53" s="4">
        <f t="shared" si="25"/>
        <v>1250</v>
      </c>
      <c r="H53">
        <f t="shared" si="4"/>
        <v>2</v>
      </c>
      <c r="I53" s="24">
        <f t="shared" si="14"/>
        <v>0</v>
      </c>
      <c r="J53" s="24">
        <f t="shared" si="15"/>
        <v>0</v>
      </c>
      <c r="K53" s="24">
        <f t="shared" si="16"/>
        <v>0</v>
      </c>
      <c r="L53" s="25">
        <f t="shared" si="17"/>
        <v>0</v>
      </c>
      <c r="M53" s="24">
        <f t="shared" si="18"/>
        <v>0</v>
      </c>
      <c r="N53" s="19">
        <f t="shared" si="0"/>
        <v>0</v>
      </c>
      <c r="O53" s="19">
        <f t="shared" si="19"/>
        <v>0</v>
      </c>
      <c r="P53" s="19">
        <f t="shared" si="20"/>
        <v>32.131739816948752</v>
      </c>
      <c r="Q53" s="24">
        <f t="shared" si="29"/>
        <v>0</v>
      </c>
      <c r="R53" s="34">
        <f t="shared" si="22"/>
        <v>11</v>
      </c>
      <c r="S53" s="24">
        <f t="shared" si="5"/>
        <v>0</v>
      </c>
      <c r="T53" s="24">
        <f t="shared" si="6"/>
        <v>0</v>
      </c>
      <c r="U53" s="24">
        <f t="shared" si="7"/>
        <v>0</v>
      </c>
      <c r="V53" s="4">
        <f t="shared" si="23"/>
        <v>0</v>
      </c>
      <c r="W53" s="4">
        <f t="shared" si="2"/>
        <v>0</v>
      </c>
      <c r="Y53" s="25">
        <f t="shared" si="26"/>
        <v>525</v>
      </c>
      <c r="Z53" s="24">
        <f t="shared" si="27"/>
        <v>3.3</v>
      </c>
      <c r="AA53" s="24">
        <f t="shared" si="28"/>
        <v>393.61053719208343</v>
      </c>
      <c r="AB53" s="24">
        <f t="shared" si="24"/>
        <v>196.67966534088134</v>
      </c>
    </row>
    <row r="54" spans="1:28" ht="14.65" thickBot="1" x14ac:dyDescent="0.5">
      <c r="A54" s="27" t="s">
        <v>111</v>
      </c>
      <c r="B54" s="27">
        <v>62.5</v>
      </c>
      <c r="C54" s="27">
        <f t="shared" si="11"/>
        <v>62.5</v>
      </c>
      <c r="D54" s="4">
        <f t="shared" si="12"/>
        <v>0</v>
      </c>
      <c r="E54" s="4">
        <f t="shared" si="3"/>
        <v>0</v>
      </c>
      <c r="F54" s="4">
        <f t="shared" si="13"/>
        <v>25</v>
      </c>
      <c r="G54" s="4">
        <f t="shared" si="25"/>
        <v>1275</v>
      </c>
      <c r="H54">
        <f t="shared" si="4"/>
        <v>3</v>
      </c>
      <c r="I54" s="24">
        <f t="shared" si="14"/>
        <v>0</v>
      </c>
      <c r="J54" s="24">
        <f t="shared" si="15"/>
        <v>0</v>
      </c>
      <c r="K54" s="24">
        <f t="shared" si="16"/>
        <v>0</v>
      </c>
      <c r="L54" s="25">
        <f t="shared" si="17"/>
        <v>0</v>
      </c>
      <c r="M54" s="24">
        <f t="shared" si="18"/>
        <v>0</v>
      </c>
      <c r="N54" s="19">
        <f t="shared" si="0"/>
        <v>0</v>
      </c>
      <c r="O54" s="19">
        <f t="shared" si="19"/>
        <v>0</v>
      </c>
      <c r="P54" s="19">
        <f t="shared" si="20"/>
        <v>32.131739816948752</v>
      </c>
      <c r="Q54" s="24">
        <f t="shared" si="29"/>
        <v>0</v>
      </c>
      <c r="R54" s="34">
        <f t="shared" si="22"/>
        <v>11</v>
      </c>
      <c r="S54" s="24">
        <f t="shared" si="5"/>
        <v>0</v>
      </c>
      <c r="T54" s="24">
        <f t="shared" si="6"/>
        <v>0</v>
      </c>
      <c r="U54" s="24">
        <f t="shared" si="7"/>
        <v>0</v>
      </c>
      <c r="V54" s="4">
        <f t="shared" si="23"/>
        <v>0</v>
      </c>
      <c r="W54" s="4">
        <f t="shared" si="2"/>
        <v>0</v>
      </c>
      <c r="Y54" s="25">
        <f t="shared" si="26"/>
        <v>525</v>
      </c>
      <c r="Z54" s="24">
        <f t="shared" si="27"/>
        <v>3.3</v>
      </c>
      <c r="AA54" s="24">
        <f t="shared" si="28"/>
        <v>393.61053719208343</v>
      </c>
      <c r="AB54" s="24">
        <f t="shared" si="24"/>
        <v>196.67966534088134</v>
      </c>
    </row>
    <row r="55" spans="1:28" ht="14.65" thickBot="1" x14ac:dyDescent="0.5">
      <c r="A55" s="27" t="s">
        <v>112</v>
      </c>
      <c r="B55" s="27">
        <v>62.5</v>
      </c>
      <c r="C55" s="27">
        <f t="shared" si="11"/>
        <v>62.5</v>
      </c>
      <c r="D55" s="4">
        <f t="shared" si="12"/>
        <v>0</v>
      </c>
      <c r="E55" s="4">
        <f t="shared" si="3"/>
        <v>0</v>
      </c>
      <c r="F55" s="4">
        <f t="shared" si="13"/>
        <v>25</v>
      </c>
      <c r="G55" s="4">
        <f t="shared" si="25"/>
        <v>1300</v>
      </c>
      <c r="H55">
        <f t="shared" si="4"/>
        <v>0</v>
      </c>
      <c r="I55" s="24">
        <f t="shared" si="14"/>
        <v>0</v>
      </c>
      <c r="J55" s="24">
        <f t="shared" si="15"/>
        <v>0</v>
      </c>
      <c r="K55" s="24">
        <f t="shared" si="16"/>
        <v>0</v>
      </c>
      <c r="L55" s="25">
        <f t="shared" si="17"/>
        <v>0</v>
      </c>
      <c r="M55" s="24">
        <f t="shared" si="18"/>
        <v>0</v>
      </c>
      <c r="N55" s="19">
        <f t="shared" si="0"/>
        <v>0</v>
      </c>
      <c r="O55" s="19">
        <f t="shared" si="19"/>
        <v>0</v>
      </c>
      <c r="P55" s="19">
        <f t="shared" si="20"/>
        <v>32.131739816948752</v>
      </c>
      <c r="Q55" s="24">
        <f t="shared" si="29"/>
        <v>0</v>
      </c>
      <c r="R55" s="34">
        <f t="shared" si="22"/>
        <v>11</v>
      </c>
      <c r="S55" s="24">
        <f t="shared" si="5"/>
        <v>0</v>
      </c>
      <c r="T55" s="24">
        <f t="shared" si="6"/>
        <v>0</v>
      </c>
      <c r="U55" s="24">
        <f t="shared" si="7"/>
        <v>0</v>
      </c>
      <c r="V55" s="4">
        <f t="shared" si="23"/>
        <v>0</v>
      </c>
      <c r="W55" s="4">
        <f t="shared" si="2"/>
        <v>0</v>
      </c>
      <c r="Y55" s="25">
        <f t="shared" si="26"/>
        <v>525</v>
      </c>
      <c r="Z55" s="24">
        <f t="shared" si="27"/>
        <v>3.3</v>
      </c>
      <c r="AA55" s="24">
        <f t="shared" si="28"/>
        <v>393.61053719208343</v>
      </c>
      <c r="AB55" s="24">
        <f t="shared" si="24"/>
        <v>196.67966534088134</v>
      </c>
    </row>
    <row r="56" spans="1:28" ht="14.65" thickBot="1" x14ac:dyDescent="0.5">
      <c r="A56" s="27" t="s">
        <v>113</v>
      </c>
      <c r="B56" s="27">
        <v>62.5</v>
      </c>
      <c r="C56" s="27">
        <f t="shared" si="11"/>
        <v>62.5</v>
      </c>
      <c r="D56" s="4">
        <f t="shared" si="12"/>
        <v>0</v>
      </c>
      <c r="E56" s="4">
        <f t="shared" si="3"/>
        <v>0</v>
      </c>
      <c r="F56" s="4">
        <f t="shared" si="13"/>
        <v>25</v>
      </c>
      <c r="G56" s="4">
        <f t="shared" si="25"/>
        <v>1325</v>
      </c>
      <c r="H56">
        <f t="shared" si="4"/>
        <v>1</v>
      </c>
      <c r="I56" s="24">
        <f t="shared" si="14"/>
        <v>0</v>
      </c>
      <c r="J56" s="24">
        <f t="shared" si="15"/>
        <v>0</v>
      </c>
      <c r="K56" s="24">
        <f t="shared" si="16"/>
        <v>0</v>
      </c>
      <c r="L56" s="25">
        <f t="shared" si="17"/>
        <v>0</v>
      </c>
      <c r="M56" s="24">
        <f t="shared" si="18"/>
        <v>0</v>
      </c>
      <c r="N56" s="19">
        <f t="shared" si="0"/>
        <v>0</v>
      </c>
      <c r="O56" s="19">
        <f t="shared" si="19"/>
        <v>0</v>
      </c>
      <c r="P56" s="19">
        <f t="shared" si="20"/>
        <v>32.131739816948752</v>
      </c>
      <c r="Q56" s="24">
        <f t="shared" si="29"/>
        <v>0</v>
      </c>
      <c r="R56" s="34">
        <f t="shared" si="22"/>
        <v>11</v>
      </c>
      <c r="S56" s="24">
        <f t="shared" si="5"/>
        <v>0</v>
      </c>
      <c r="T56" s="24">
        <f t="shared" si="6"/>
        <v>0</v>
      </c>
      <c r="U56" s="24">
        <f t="shared" si="7"/>
        <v>0</v>
      </c>
      <c r="V56" s="4">
        <f t="shared" si="23"/>
        <v>0</v>
      </c>
      <c r="W56" s="4">
        <f t="shared" si="2"/>
        <v>0</v>
      </c>
      <c r="Y56" s="25">
        <f t="shared" si="26"/>
        <v>525</v>
      </c>
      <c r="Z56" s="24">
        <f t="shared" si="27"/>
        <v>3.3</v>
      </c>
      <c r="AA56" s="24">
        <f t="shared" si="28"/>
        <v>393.61053719208343</v>
      </c>
      <c r="AB56" s="24">
        <f t="shared" si="24"/>
        <v>196.67966534088134</v>
      </c>
    </row>
    <row r="57" spans="1:28" ht="14.65" thickBot="1" x14ac:dyDescent="0.5">
      <c r="A57" s="27" t="s">
        <v>114</v>
      </c>
      <c r="B57" s="27">
        <v>62.5</v>
      </c>
      <c r="C57" s="27">
        <f t="shared" si="11"/>
        <v>62.5</v>
      </c>
      <c r="D57" s="4">
        <f t="shared" si="12"/>
        <v>0</v>
      </c>
      <c r="E57" s="4">
        <f t="shared" si="3"/>
        <v>0</v>
      </c>
      <c r="F57" s="4">
        <f t="shared" si="13"/>
        <v>25</v>
      </c>
      <c r="G57" s="4">
        <f t="shared" si="25"/>
        <v>1350</v>
      </c>
      <c r="H57">
        <f t="shared" si="4"/>
        <v>2</v>
      </c>
      <c r="I57" s="24">
        <f t="shared" si="14"/>
        <v>0</v>
      </c>
      <c r="J57" s="24">
        <f t="shared" si="15"/>
        <v>0</v>
      </c>
      <c r="K57" s="24">
        <f t="shared" si="16"/>
        <v>0</v>
      </c>
      <c r="L57" s="25">
        <f t="shared" si="17"/>
        <v>0</v>
      </c>
      <c r="M57" s="24">
        <f t="shared" si="18"/>
        <v>0</v>
      </c>
      <c r="N57" s="19">
        <f t="shared" si="0"/>
        <v>0</v>
      </c>
      <c r="O57" s="19">
        <f t="shared" si="19"/>
        <v>0</v>
      </c>
      <c r="P57" s="19">
        <f t="shared" si="20"/>
        <v>32.131739816948752</v>
      </c>
      <c r="Q57" s="24">
        <f t="shared" si="29"/>
        <v>0</v>
      </c>
      <c r="R57" s="34">
        <f t="shared" si="22"/>
        <v>11</v>
      </c>
      <c r="S57" s="24">
        <f t="shared" si="5"/>
        <v>0</v>
      </c>
      <c r="T57" s="24">
        <f t="shared" si="6"/>
        <v>0</v>
      </c>
      <c r="U57" s="24">
        <f t="shared" si="7"/>
        <v>0</v>
      </c>
      <c r="V57" s="4">
        <f t="shared" si="23"/>
        <v>0</v>
      </c>
      <c r="W57" s="4">
        <f t="shared" si="2"/>
        <v>0</v>
      </c>
      <c r="Y57" s="25">
        <f t="shared" si="26"/>
        <v>525</v>
      </c>
      <c r="Z57" s="24">
        <f t="shared" si="27"/>
        <v>3.3</v>
      </c>
      <c r="AA57" s="24">
        <f t="shared" si="28"/>
        <v>393.61053719208343</v>
      </c>
      <c r="AB57" s="24">
        <f t="shared" si="24"/>
        <v>196.67966534088134</v>
      </c>
    </row>
    <row r="58" spans="1:28" ht="14.65" thickBot="1" x14ac:dyDescent="0.5">
      <c r="A58" s="27" t="s">
        <v>115</v>
      </c>
      <c r="B58" s="27">
        <v>62.5</v>
      </c>
      <c r="C58" s="27">
        <f t="shared" si="11"/>
        <v>62.5</v>
      </c>
      <c r="D58" s="4">
        <f t="shared" si="12"/>
        <v>0</v>
      </c>
      <c r="E58" s="4">
        <f t="shared" si="3"/>
        <v>0</v>
      </c>
      <c r="F58" s="4">
        <f t="shared" si="13"/>
        <v>25</v>
      </c>
      <c r="G58" s="4">
        <f t="shared" si="25"/>
        <v>1375</v>
      </c>
      <c r="H58">
        <f t="shared" si="4"/>
        <v>3</v>
      </c>
      <c r="I58" s="24">
        <f t="shared" si="14"/>
        <v>0</v>
      </c>
      <c r="J58" s="24">
        <f t="shared" si="15"/>
        <v>0</v>
      </c>
      <c r="K58" s="24">
        <f t="shared" si="16"/>
        <v>0</v>
      </c>
      <c r="L58" s="25">
        <f t="shared" si="17"/>
        <v>0</v>
      </c>
      <c r="M58" s="24">
        <f t="shared" si="18"/>
        <v>0</v>
      </c>
      <c r="N58" s="19">
        <f t="shared" si="0"/>
        <v>0</v>
      </c>
      <c r="O58" s="19">
        <f t="shared" si="19"/>
        <v>0</v>
      </c>
      <c r="P58" s="19">
        <f t="shared" si="20"/>
        <v>32.131739816948752</v>
      </c>
      <c r="Q58" s="24">
        <f t="shared" si="29"/>
        <v>0</v>
      </c>
      <c r="R58" s="34">
        <f t="shared" si="22"/>
        <v>11</v>
      </c>
      <c r="S58" s="24">
        <f t="shared" si="5"/>
        <v>0</v>
      </c>
      <c r="T58" s="24">
        <f t="shared" si="6"/>
        <v>0</v>
      </c>
      <c r="U58" s="24">
        <f t="shared" si="7"/>
        <v>0</v>
      </c>
      <c r="V58" s="4">
        <f t="shared" si="23"/>
        <v>0</v>
      </c>
      <c r="W58" s="4">
        <f t="shared" si="2"/>
        <v>0</v>
      </c>
      <c r="Y58" s="25">
        <f t="shared" si="26"/>
        <v>525</v>
      </c>
      <c r="Z58" s="24">
        <f t="shared" si="27"/>
        <v>3.3</v>
      </c>
      <c r="AA58" s="24">
        <f t="shared" si="28"/>
        <v>393.61053719208343</v>
      </c>
      <c r="AB58" s="24">
        <f t="shared" si="24"/>
        <v>196.67966534088134</v>
      </c>
    </row>
    <row r="59" spans="1:28" ht="14.65" thickBot="1" x14ac:dyDescent="0.5">
      <c r="A59" s="27" t="s">
        <v>116</v>
      </c>
      <c r="B59" s="27">
        <v>62.5</v>
      </c>
      <c r="C59" s="27">
        <f t="shared" si="11"/>
        <v>62.5</v>
      </c>
      <c r="D59" s="4">
        <f t="shared" si="12"/>
        <v>0</v>
      </c>
      <c r="E59" s="4">
        <f t="shared" si="3"/>
        <v>0</v>
      </c>
      <c r="F59" s="4">
        <f t="shared" si="13"/>
        <v>25</v>
      </c>
      <c r="G59" s="4">
        <f t="shared" si="25"/>
        <v>1400</v>
      </c>
      <c r="H59">
        <f t="shared" si="4"/>
        <v>0</v>
      </c>
      <c r="I59" s="24">
        <f t="shared" si="14"/>
        <v>0</v>
      </c>
      <c r="J59" s="24">
        <f t="shared" si="15"/>
        <v>0</v>
      </c>
      <c r="K59" s="24">
        <f t="shared" si="16"/>
        <v>0</v>
      </c>
      <c r="L59" s="25">
        <f t="shared" si="17"/>
        <v>0</v>
      </c>
      <c r="M59" s="24">
        <f t="shared" si="18"/>
        <v>0</v>
      </c>
      <c r="N59" s="19">
        <f t="shared" si="0"/>
        <v>0</v>
      </c>
      <c r="O59" s="19">
        <f t="shared" si="19"/>
        <v>0</v>
      </c>
      <c r="P59" s="19">
        <f t="shared" si="20"/>
        <v>32.131739816948752</v>
      </c>
      <c r="Q59" s="24">
        <f t="shared" si="29"/>
        <v>0</v>
      </c>
      <c r="R59" s="34">
        <f t="shared" si="22"/>
        <v>11</v>
      </c>
      <c r="S59" s="24">
        <f t="shared" si="5"/>
        <v>0</v>
      </c>
      <c r="T59" s="24">
        <f t="shared" si="6"/>
        <v>0</v>
      </c>
      <c r="U59" s="24">
        <f t="shared" si="7"/>
        <v>0</v>
      </c>
      <c r="V59" s="4">
        <f t="shared" si="23"/>
        <v>0</v>
      </c>
      <c r="W59" s="4">
        <f t="shared" si="2"/>
        <v>0</v>
      </c>
      <c r="Y59" s="25">
        <f t="shared" si="26"/>
        <v>525</v>
      </c>
      <c r="Z59" s="24">
        <f t="shared" si="27"/>
        <v>3.3</v>
      </c>
      <c r="AA59" s="24">
        <f t="shared" si="28"/>
        <v>393.61053719208343</v>
      </c>
      <c r="AB59" s="24">
        <f t="shared" si="24"/>
        <v>196.67966534088134</v>
      </c>
    </row>
    <row r="60" spans="1:28" ht="14.65" thickBot="1" x14ac:dyDescent="0.5">
      <c r="A60" s="27" t="s">
        <v>117</v>
      </c>
      <c r="B60" s="27">
        <v>62.5</v>
      </c>
      <c r="C60" s="27">
        <f t="shared" si="11"/>
        <v>62.5</v>
      </c>
      <c r="D60" s="4">
        <f t="shared" si="12"/>
        <v>0</v>
      </c>
      <c r="E60" s="4">
        <f t="shared" si="3"/>
        <v>0</v>
      </c>
      <c r="F60" s="4">
        <f t="shared" si="13"/>
        <v>25</v>
      </c>
      <c r="G60" s="4">
        <f t="shared" si="25"/>
        <v>1425</v>
      </c>
      <c r="H60">
        <f t="shared" si="4"/>
        <v>1</v>
      </c>
      <c r="I60" s="24">
        <f t="shared" si="14"/>
        <v>0</v>
      </c>
      <c r="J60" s="24">
        <f t="shared" si="15"/>
        <v>0</v>
      </c>
      <c r="K60" s="24">
        <f t="shared" si="16"/>
        <v>0</v>
      </c>
      <c r="L60" s="25">
        <f t="shared" si="17"/>
        <v>0</v>
      </c>
      <c r="M60" s="24">
        <f t="shared" si="18"/>
        <v>0</v>
      </c>
      <c r="N60" s="19">
        <f t="shared" si="0"/>
        <v>0</v>
      </c>
      <c r="O60" s="19">
        <f t="shared" si="19"/>
        <v>0</v>
      </c>
      <c r="P60" s="19">
        <f t="shared" si="20"/>
        <v>32.131739816948752</v>
      </c>
      <c r="Q60" s="24">
        <f t="shared" si="29"/>
        <v>0</v>
      </c>
      <c r="R60" s="34">
        <f t="shared" si="22"/>
        <v>11</v>
      </c>
      <c r="S60" s="24">
        <f t="shared" si="5"/>
        <v>0</v>
      </c>
      <c r="T60" s="24">
        <f t="shared" si="6"/>
        <v>0</v>
      </c>
      <c r="U60" s="24">
        <f t="shared" si="7"/>
        <v>0</v>
      </c>
      <c r="V60" s="4">
        <f t="shared" si="23"/>
        <v>0</v>
      </c>
      <c r="W60" s="4">
        <f t="shared" si="2"/>
        <v>0</v>
      </c>
      <c r="Y60" s="25">
        <f t="shared" si="26"/>
        <v>525</v>
      </c>
      <c r="Z60" s="24">
        <f t="shared" si="27"/>
        <v>3.3</v>
      </c>
      <c r="AA60" s="24">
        <f t="shared" si="28"/>
        <v>393.61053719208343</v>
      </c>
      <c r="AB60" s="24">
        <f t="shared" si="24"/>
        <v>196.67966534088134</v>
      </c>
    </row>
    <row r="61" spans="1:28" ht="14.65" thickBot="1" x14ac:dyDescent="0.5">
      <c r="A61" s="27" t="s">
        <v>118</v>
      </c>
      <c r="B61" s="27">
        <v>62.5</v>
      </c>
      <c r="C61" s="27">
        <f t="shared" si="11"/>
        <v>62.5</v>
      </c>
      <c r="D61" s="4">
        <f t="shared" si="12"/>
        <v>0</v>
      </c>
      <c r="E61" s="4">
        <f t="shared" si="3"/>
        <v>0</v>
      </c>
      <c r="F61" s="4">
        <f t="shared" si="13"/>
        <v>25</v>
      </c>
      <c r="G61" s="4">
        <f t="shared" si="25"/>
        <v>1450</v>
      </c>
      <c r="H61">
        <f t="shared" si="4"/>
        <v>2</v>
      </c>
      <c r="I61" s="24">
        <f t="shared" si="14"/>
        <v>0</v>
      </c>
      <c r="J61" s="24">
        <f t="shared" si="15"/>
        <v>0</v>
      </c>
      <c r="K61" s="24">
        <f t="shared" si="16"/>
        <v>0</v>
      </c>
      <c r="L61" s="25">
        <f t="shared" si="17"/>
        <v>0</v>
      </c>
      <c r="M61" s="24">
        <f t="shared" si="18"/>
        <v>0</v>
      </c>
      <c r="N61" s="19">
        <f t="shared" si="0"/>
        <v>0</v>
      </c>
      <c r="O61" s="19">
        <f t="shared" si="19"/>
        <v>0</v>
      </c>
      <c r="P61" s="19">
        <f t="shared" si="20"/>
        <v>32.131739816948752</v>
      </c>
      <c r="Q61" s="24">
        <f t="shared" si="29"/>
        <v>0</v>
      </c>
      <c r="R61" s="34">
        <f t="shared" si="22"/>
        <v>11</v>
      </c>
      <c r="S61" s="24">
        <f t="shared" si="5"/>
        <v>0</v>
      </c>
      <c r="T61" s="24">
        <f t="shared" si="6"/>
        <v>0</v>
      </c>
      <c r="U61" s="24">
        <f t="shared" si="7"/>
        <v>0</v>
      </c>
      <c r="V61" s="4">
        <f t="shared" si="23"/>
        <v>0</v>
      </c>
      <c r="W61" s="4">
        <f t="shared" si="2"/>
        <v>0</v>
      </c>
      <c r="Y61" s="25">
        <f t="shared" si="26"/>
        <v>525</v>
      </c>
      <c r="Z61" s="24">
        <f t="shared" si="27"/>
        <v>3.3</v>
      </c>
      <c r="AA61" s="24">
        <f t="shared" si="28"/>
        <v>393.61053719208343</v>
      </c>
      <c r="AB61" s="24">
        <f t="shared" si="24"/>
        <v>196.67966534088134</v>
      </c>
    </row>
    <row r="62" spans="1:28" ht="14.65" thickBot="1" x14ac:dyDescent="0.5">
      <c r="A62" s="27" t="s">
        <v>119</v>
      </c>
      <c r="B62" s="27">
        <v>62.5</v>
      </c>
      <c r="C62" s="27">
        <f t="shared" si="11"/>
        <v>62.5</v>
      </c>
      <c r="D62" s="4">
        <f t="shared" si="12"/>
        <v>0</v>
      </c>
      <c r="E62" s="4">
        <f t="shared" si="3"/>
        <v>0</v>
      </c>
      <c r="F62" s="4">
        <f t="shared" si="13"/>
        <v>25</v>
      </c>
      <c r="G62" s="4">
        <f t="shared" si="25"/>
        <v>1475</v>
      </c>
      <c r="H62">
        <f t="shared" si="4"/>
        <v>3</v>
      </c>
      <c r="I62" s="24">
        <f t="shared" si="14"/>
        <v>0</v>
      </c>
      <c r="J62" s="24">
        <f t="shared" si="15"/>
        <v>0</v>
      </c>
      <c r="K62" s="24">
        <f t="shared" si="16"/>
        <v>0</v>
      </c>
      <c r="L62" s="25">
        <f t="shared" si="17"/>
        <v>0</v>
      </c>
      <c r="M62" s="24">
        <f t="shared" si="18"/>
        <v>0</v>
      </c>
      <c r="N62" s="19">
        <f t="shared" si="0"/>
        <v>0</v>
      </c>
      <c r="O62" s="19">
        <f t="shared" si="19"/>
        <v>0</v>
      </c>
      <c r="P62" s="19">
        <f t="shared" si="20"/>
        <v>32.131739816948752</v>
      </c>
      <c r="Q62" s="24">
        <f t="shared" si="29"/>
        <v>0</v>
      </c>
      <c r="R62" s="34">
        <f t="shared" si="22"/>
        <v>11</v>
      </c>
      <c r="S62" s="24">
        <f t="shared" si="5"/>
        <v>0</v>
      </c>
      <c r="T62" s="24">
        <f t="shared" si="6"/>
        <v>0</v>
      </c>
      <c r="U62" s="24">
        <f t="shared" si="7"/>
        <v>0</v>
      </c>
      <c r="V62" s="4">
        <f t="shared" si="23"/>
        <v>0</v>
      </c>
      <c r="W62" s="4">
        <f t="shared" si="2"/>
        <v>0</v>
      </c>
      <c r="Y62" s="25">
        <f t="shared" si="26"/>
        <v>525</v>
      </c>
      <c r="Z62" s="24">
        <f t="shared" si="27"/>
        <v>3.3</v>
      </c>
      <c r="AA62" s="24">
        <f t="shared" si="28"/>
        <v>393.61053719208343</v>
      </c>
      <c r="AB62" s="24">
        <f t="shared" si="24"/>
        <v>196.67966534088134</v>
      </c>
    </row>
    <row r="63" spans="1:28" ht="14.65" thickBot="1" x14ac:dyDescent="0.5">
      <c r="A63" s="27" t="s">
        <v>120</v>
      </c>
      <c r="B63" s="27">
        <v>62.5</v>
      </c>
      <c r="C63" s="27">
        <f t="shared" si="11"/>
        <v>62.5</v>
      </c>
      <c r="D63" s="4">
        <f t="shared" si="12"/>
        <v>0</v>
      </c>
      <c r="E63" s="4">
        <f t="shared" si="3"/>
        <v>0</v>
      </c>
      <c r="F63" s="4">
        <f t="shared" si="13"/>
        <v>25</v>
      </c>
      <c r="G63" s="4">
        <f t="shared" si="25"/>
        <v>1500</v>
      </c>
      <c r="H63">
        <f t="shared" si="4"/>
        <v>0</v>
      </c>
      <c r="I63" s="24">
        <f t="shared" si="14"/>
        <v>0</v>
      </c>
      <c r="J63" s="24">
        <f t="shared" si="15"/>
        <v>0</v>
      </c>
      <c r="K63" s="24">
        <f t="shared" si="16"/>
        <v>0</v>
      </c>
      <c r="L63" s="25">
        <f t="shared" si="17"/>
        <v>0</v>
      </c>
      <c r="M63" s="24">
        <f t="shared" si="18"/>
        <v>0</v>
      </c>
      <c r="N63" s="19">
        <f t="shared" si="0"/>
        <v>0</v>
      </c>
      <c r="O63" s="19">
        <f t="shared" si="19"/>
        <v>0</v>
      </c>
      <c r="P63" s="19">
        <f t="shared" si="20"/>
        <v>32.131739816948752</v>
      </c>
      <c r="Q63" s="24">
        <f t="shared" si="29"/>
        <v>0</v>
      </c>
      <c r="R63" s="34">
        <f t="shared" si="22"/>
        <v>11</v>
      </c>
      <c r="S63" s="24">
        <f t="shared" si="5"/>
        <v>0</v>
      </c>
      <c r="T63" s="24">
        <f t="shared" si="6"/>
        <v>0</v>
      </c>
      <c r="U63" s="24">
        <f t="shared" si="7"/>
        <v>0</v>
      </c>
      <c r="V63" s="4">
        <f t="shared" si="23"/>
        <v>0</v>
      </c>
      <c r="W63" s="4">
        <f t="shared" si="2"/>
        <v>0</v>
      </c>
      <c r="Y63" s="25">
        <f t="shared" si="26"/>
        <v>525</v>
      </c>
      <c r="Z63" s="24">
        <f t="shared" si="27"/>
        <v>3.3</v>
      </c>
      <c r="AA63" s="24">
        <f t="shared" si="28"/>
        <v>393.61053719208343</v>
      </c>
      <c r="AB63" s="24">
        <f t="shared" si="24"/>
        <v>196.67966534088134</v>
      </c>
    </row>
    <row r="64" spans="1:28" ht="14.65" thickBot="1" x14ac:dyDescent="0.5">
      <c r="A64" s="27" t="s">
        <v>121</v>
      </c>
      <c r="B64" s="27">
        <v>62.5</v>
      </c>
      <c r="C64" s="27">
        <f t="shared" si="11"/>
        <v>62.5</v>
      </c>
      <c r="D64" s="4">
        <f t="shared" si="12"/>
        <v>0</v>
      </c>
      <c r="E64" s="4">
        <f t="shared" si="3"/>
        <v>0</v>
      </c>
      <c r="F64" s="4">
        <f t="shared" si="13"/>
        <v>25</v>
      </c>
      <c r="G64" s="4">
        <f t="shared" si="25"/>
        <v>1525</v>
      </c>
      <c r="H64">
        <f t="shared" si="4"/>
        <v>1</v>
      </c>
      <c r="I64" s="24">
        <f t="shared" si="14"/>
        <v>0</v>
      </c>
      <c r="J64" s="24">
        <f t="shared" si="15"/>
        <v>0</v>
      </c>
      <c r="K64" s="24">
        <f t="shared" si="16"/>
        <v>0</v>
      </c>
      <c r="L64" s="25">
        <f t="shared" si="17"/>
        <v>0</v>
      </c>
      <c r="M64" s="24">
        <f t="shared" si="18"/>
        <v>0</v>
      </c>
      <c r="N64" s="19">
        <f t="shared" si="0"/>
        <v>0</v>
      </c>
      <c r="O64" s="19">
        <f t="shared" si="19"/>
        <v>0</v>
      </c>
      <c r="P64" s="19">
        <f t="shared" si="20"/>
        <v>32.131739816948752</v>
      </c>
      <c r="Q64" s="24">
        <f t="shared" si="29"/>
        <v>0</v>
      </c>
      <c r="R64" s="34">
        <f t="shared" si="22"/>
        <v>11</v>
      </c>
      <c r="S64" s="24">
        <f t="shared" si="5"/>
        <v>0</v>
      </c>
      <c r="T64" s="24">
        <f t="shared" si="6"/>
        <v>0</v>
      </c>
      <c r="U64" s="24">
        <f t="shared" si="7"/>
        <v>0</v>
      </c>
      <c r="V64" s="4">
        <f t="shared" si="23"/>
        <v>0</v>
      </c>
      <c r="W64" s="4">
        <f t="shared" si="2"/>
        <v>0</v>
      </c>
      <c r="Y64" s="25">
        <f t="shared" si="26"/>
        <v>525</v>
      </c>
      <c r="Z64" s="24">
        <f t="shared" si="27"/>
        <v>3.3</v>
      </c>
      <c r="AA64" s="24">
        <f t="shared" si="28"/>
        <v>393.61053719208343</v>
      </c>
      <c r="AB64" s="24">
        <f t="shared" si="24"/>
        <v>196.67966534088134</v>
      </c>
    </row>
    <row r="65" spans="1:28" ht="14.65" thickBot="1" x14ac:dyDescent="0.5">
      <c r="A65" s="27" t="s">
        <v>122</v>
      </c>
      <c r="B65" s="27">
        <v>62.5</v>
      </c>
      <c r="C65" s="27">
        <f t="shared" si="11"/>
        <v>62.5</v>
      </c>
      <c r="D65" s="4">
        <f t="shared" si="12"/>
        <v>0</v>
      </c>
      <c r="E65" s="4">
        <f t="shared" si="3"/>
        <v>0</v>
      </c>
      <c r="F65" s="4">
        <f t="shared" si="13"/>
        <v>25</v>
      </c>
      <c r="G65" s="4">
        <f t="shared" si="25"/>
        <v>1550</v>
      </c>
      <c r="H65">
        <f t="shared" si="4"/>
        <v>2</v>
      </c>
      <c r="I65" s="24">
        <f t="shared" si="14"/>
        <v>0</v>
      </c>
      <c r="J65" s="24">
        <f t="shared" si="15"/>
        <v>0</v>
      </c>
      <c r="K65" s="24">
        <f t="shared" si="16"/>
        <v>0</v>
      </c>
      <c r="L65" s="25">
        <f t="shared" si="17"/>
        <v>0</v>
      </c>
      <c r="M65" s="24">
        <f t="shared" si="18"/>
        <v>0</v>
      </c>
      <c r="N65" s="19">
        <f t="shared" si="0"/>
        <v>0</v>
      </c>
      <c r="O65" s="19">
        <f t="shared" si="19"/>
        <v>0</v>
      </c>
      <c r="P65" s="19">
        <f t="shared" si="20"/>
        <v>32.131739816948752</v>
      </c>
      <c r="Q65" s="24">
        <f t="shared" si="29"/>
        <v>0</v>
      </c>
      <c r="R65" s="34">
        <f t="shared" si="22"/>
        <v>11</v>
      </c>
      <c r="S65" s="24">
        <f t="shared" si="5"/>
        <v>0</v>
      </c>
      <c r="T65" s="24">
        <f t="shared" si="6"/>
        <v>0</v>
      </c>
      <c r="U65" s="24">
        <f t="shared" si="7"/>
        <v>0</v>
      </c>
      <c r="V65" s="4">
        <f t="shared" si="23"/>
        <v>0</v>
      </c>
      <c r="W65" s="4">
        <f t="shared" si="2"/>
        <v>0</v>
      </c>
      <c r="Y65" s="25">
        <f t="shared" si="26"/>
        <v>525</v>
      </c>
      <c r="Z65" s="24">
        <f t="shared" si="27"/>
        <v>3.3</v>
      </c>
      <c r="AA65" s="24">
        <f t="shared" si="28"/>
        <v>393.61053719208343</v>
      </c>
      <c r="AB65" s="24">
        <f t="shared" si="24"/>
        <v>196.67966534088134</v>
      </c>
    </row>
    <row r="66" spans="1:28" ht="14.65" thickBot="1" x14ac:dyDescent="0.5">
      <c r="A66" s="27" t="s">
        <v>123</v>
      </c>
      <c r="B66" s="27">
        <v>62.5</v>
      </c>
      <c r="C66" s="27">
        <f t="shared" si="11"/>
        <v>62.5</v>
      </c>
      <c r="D66" s="4">
        <f t="shared" si="12"/>
        <v>0</v>
      </c>
      <c r="E66" s="4">
        <f t="shared" si="3"/>
        <v>0</v>
      </c>
      <c r="F66" s="4">
        <f t="shared" si="13"/>
        <v>25</v>
      </c>
      <c r="G66" s="4">
        <f t="shared" si="25"/>
        <v>1575</v>
      </c>
      <c r="H66">
        <f t="shared" si="4"/>
        <v>3</v>
      </c>
      <c r="I66" s="24">
        <f t="shared" si="14"/>
        <v>0</v>
      </c>
      <c r="J66" s="24">
        <f t="shared" si="15"/>
        <v>0</v>
      </c>
      <c r="K66" s="24">
        <f t="shared" si="16"/>
        <v>0</v>
      </c>
      <c r="L66" s="25">
        <f t="shared" si="17"/>
        <v>0</v>
      </c>
      <c r="M66" s="24">
        <f t="shared" si="18"/>
        <v>0</v>
      </c>
      <c r="N66" s="19">
        <f t="shared" si="0"/>
        <v>0</v>
      </c>
      <c r="O66" s="19">
        <f t="shared" si="19"/>
        <v>0</v>
      </c>
      <c r="P66" s="19">
        <f t="shared" si="20"/>
        <v>32.131739816948752</v>
      </c>
      <c r="Q66" s="24">
        <f t="shared" si="29"/>
        <v>0</v>
      </c>
      <c r="R66" s="34">
        <f t="shared" si="22"/>
        <v>11</v>
      </c>
      <c r="S66" s="24">
        <f t="shared" si="5"/>
        <v>0</v>
      </c>
      <c r="T66" s="24">
        <f t="shared" si="6"/>
        <v>0</v>
      </c>
      <c r="U66" s="24">
        <f t="shared" si="7"/>
        <v>0</v>
      </c>
      <c r="V66" s="4">
        <f t="shared" si="23"/>
        <v>0</v>
      </c>
      <c r="W66" s="4">
        <f t="shared" si="2"/>
        <v>0</v>
      </c>
      <c r="Y66" s="25">
        <f t="shared" si="26"/>
        <v>525</v>
      </c>
      <c r="Z66" s="24">
        <f t="shared" si="27"/>
        <v>3.3</v>
      </c>
      <c r="AA66" s="24">
        <f t="shared" si="28"/>
        <v>393.61053719208343</v>
      </c>
      <c r="AB66" s="24">
        <f t="shared" si="24"/>
        <v>196.67966534088134</v>
      </c>
    </row>
    <row r="67" spans="1:28" ht="14.65" thickBot="1" x14ac:dyDescent="0.5">
      <c r="A67" s="27" t="s">
        <v>124</v>
      </c>
      <c r="B67" s="27">
        <v>62.5</v>
      </c>
      <c r="C67" s="27">
        <f t="shared" si="11"/>
        <v>62.5</v>
      </c>
      <c r="D67" s="4">
        <f t="shared" si="12"/>
        <v>0</v>
      </c>
      <c r="E67" s="4">
        <f t="shared" si="3"/>
        <v>0</v>
      </c>
      <c r="F67" s="4">
        <f t="shared" si="13"/>
        <v>25</v>
      </c>
      <c r="G67" s="4">
        <f t="shared" si="25"/>
        <v>1600</v>
      </c>
      <c r="H67">
        <f t="shared" si="4"/>
        <v>0</v>
      </c>
      <c r="I67" s="24">
        <f t="shared" si="14"/>
        <v>0</v>
      </c>
      <c r="J67" s="24">
        <f t="shared" si="15"/>
        <v>0</v>
      </c>
      <c r="K67" s="24">
        <f t="shared" si="16"/>
        <v>0</v>
      </c>
      <c r="L67" s="25">
        <f t="shared" si="17"/>
        <v>0</v>
      </c>
      <c r="M67" s="24">
        <f t="shared" si="18"/>
        <v>0</v>
      </c>
      <c r="N67" s="19">
        <f t="shared" si="0"/>
        <v>0</v>
      </c>
      <c r="O67" s="19">
        <f t="shared" si="19"/>
        <v>0</v>
      </c>
      <c r="P67" s="19">
        <f t="shared" si="20"/>
        <v>32.131739816948752</v>
      </c>
      <c r="Q67" s="24">
        <f t="shared" si="29"/>
        <v>0</v>
      </c>
      <c r="R67" s="34">
        <f t="shared" si="22"/>
        <v>11</v>
      </c>
      <c r="S67" s="24">
        <f t="shared" si="5"/>
        <v>0</v>
      </c>
      <c r="T67" s="24">
        <f t="shared" si="6"/>
        <v>0</v>
      </c>
      <c r="U67" s="24">
        <f t="shared" si="7"/>
        <v>0</v>
      </c>
      <c r="V67" s="4">
        <f t="shared" si="23"/>
        <v>0</v>
      </c>
      <c r="W67" s="4">
        <f t="shared" si="2"/>
        <v>0</v>
      </c>
      <c r="Y67" s="25">
        <f t="shared" si="26"/>
        <v>525</v>
      </c>
      <c r="Z67" s="24">
        <f t="shared" si="27"/>
        <v>3.3</v>
      </c>
      <c r="AA67" s="24">
        <f t="shared" si="28"/>
        <v>393.61053719208343</v>
      </c>
      <c r="AB67" s="24">
        <f t="shared" si="24"/>
        <v>196.67966534088134</v>
      </c>
    </row>
    <row r="68" spans="1:28" ht="14.65" thickBot="1" x14ac:dyDescent="0.5">
      <c r="A68" s="27" t="s">
        <v>125</v>
      </c>
      <c r="B68" s="27">
        <v>62.5</v>
      </c>
      <c r="C68" s="27">
        <f t="shared" si="11"/>
        <v>62.5</v>
      </c>
      <c r="D68" s="4">
        <f t="shared" si="12"/>
        <v>0</v>
      </c>
      <c r="E68" s="4">
        <f t="shared" si="3"/>
        <v>0</v>
      </c>
      <c r="F68" s="4">
        <f t="shared" si="13"/>
        <v>25</v>
      </c>
      <c r="G68" s="4">
        <f t="shared" si="25"/>
        <v>1625</v>
      </c>
      <c r="H68">
        <f t="shared" si="4"/>
        <v>1</v>
      </c>
      <c r="I68" s="24">
        <f t="shared" si="14"/>
        <v>0</v>
      </c>
      <c r="J68" s="24">
        <f t="shared" si="15"/>
        <v>0</v>
      </c>
      <c r="K68" s="24">
        <f t="shared" si="16"/>
        <v>0</v>
      </c>
      <c r="L68" s="25">
        <f t="shared" si="17"/>
        <v>0</v>
      </c>
      <c r="M68" s="24">
        <f t="shared" si="18"/>
        <v>0</v>
      </c>
      <c r="N68" s="19">
        <f t="shared" ref="N68:N131" si="30">I68-M68</f>
        <v>0</v>
      </c>
      <c r="O68" s="19">
        <f t="shared" si="19"/>
        <v>0</v>
      </c>
      <c r="P68" s="19">
        <f t="shared" si="20"/>
        <v>32.131739816948752</v>
      </c>
      <c r="Q68" s="24">
        <f t="shared" si="29"/>
        <v>0</v>
      </c>
      <c r="R68" s="34">
        <f t="shared" si="22"/>
        <v>11</v>
      </c>
      <c r="S68" s="24">
        <f t="shared" si="5"/>
        <v>0</v>
      </c>
      <c r="T68" s="24">
        <f t="shared" si="6"/>
        <v>0</v>
      </c>
      <c r="U68" s="24">
        <f t="shared" si="7"/>
        <v>0</v>
      </c>
      <c r="V68" s="4">
        <f t="shared" si="23"/>
        <v>0</v>
      </c>
      <c r="W68" s="4">
        <f t="shared" ref="W68:W131" si="31">IF(OR(U68&gt;0, V68&gt;0), 1, 0)</f>
        <v>0</v>
      </c>
      <c r="Y68" s="25">
        <f t="shared" si="26"/>
        <v>525</v>
      </c>
      <c r="Z68" s="24">
        <f t="shared" si="27"/>
        <v>3.3</v>
      </c>
      <c r="AA68" s="24">
        <f t="shared" si="28"/>
        <v>393.61053719208343</v>
      </c>
      <c r="AB68" s="24">
        <f t="shared" si="24"/>
        <v>196.67966534088134</v>
      </c>
    </row>
    <row r="69" spans="1:28" ht="14.65" thickBot="1" x14ac:dyDescent="0.5">
      <c r="A69" s="27" t="s">
        <v>126</v>
      </c>
      <c r="B69" s="27">
        <v>62.5</v>
      </c>
      <c r="C69" s="27">
        <f t="shared" si="11"/>
        <v>62.5</v>
      </c>
      <c r="D69" s="4">
        <f t="shared" si="12"/>
        <v>0</v>
      </c>
      <c r="E69" s="4">
        <f t="shared" ref="E69:E132" si="32">IF(Q68&lt;2.7, $B69,$C69)*V68</f>
        <v>0</v>
      </c>
      <c r="F69" s="4">
        <f t="shared" si="13"/>
        <v>25</v>
      </c>
      <c r="G69" s="4">
        <f t="shared" si="25"/>
        <v>1650</v>
      </c>
      <c r="H69">
        <f t="shared" ref="H69:H132" si="33">MOD(G$4:G$643, 4)</f>
        <v>2</v>
      </c>
      <c r="I69" s="24">
        <f t="shared" si="14"/>
        <v>0</v>
      </c>
      <c r="J69" s="24">
        <f t="shared" si="15"/>
        <v>0</v>
      </c>
      <c r="K69" s="24">
        <f t="shared" si="16"/>
        <v>0</v>
      </c>
      <c r="L69" s="25">
        <f t="shared" si="17"/>
        <v>0</v>
      </c>
      <c r="M69" s="24">
        <f t="shared" si="18"/>
        <v>0</v>
      </c>
      <c r="N69" s="19">
        <f t="shared" si="30"/>
        <v>0</v>
      </c>
      <c r="O69" s="19">
        <f t="shared" si="19"/>
        <v>0</v>
      </c>
      <c r="P69" s="19">
        <f t="shared" si="20"/>
        <v>32.131739816948752</v>
      </c>
      <c r="Q69" s="24">
        <f t="shared" si="29"/>
        <v>0</v>
      </c>
      <c r="R69" s="34">
        <f t="shared" si="22"/>
        <v>11</v>
      </c>
      <c r="S69" s="24">
        <f t="shared" ref="S69:S132" si="34">IF(Q69&gt;$I$2, $I$2, Q69)</f>
        <v>0</v>
      </c>
      <c r="T69" s="24">
        <f t="shared" ref="T69:T132" si="35">I69*$I$2/($Q$2*$G$2)</f>
        <v>0</v>
      </c>
      <c r="U69" s="24">
        <f t="shared" ref="U69:U132" si="36">IF(S69=$I$2, G69, 0)</f>
        <v>0</v>
      </c>
      <c r="V69" s="4">
        <f t="shared" si="23"/>
        <v>0</v>
      </c>
      <c r="W69" s="4">
        <f t="shared" si="31"/>
        <v>0</v>
      </c>
      <c r="Y69" s="25">
        <f t="shared" si="26"/>
        <v>525</v>
      </c>
      <c r="Z69" s="24">
        <f t="shared" si="27"/>
        <v>3.3</v>
      </c>
      <c r="AA69" s="24">
        <f t="shared" si="28"/>
        <v>393.61053719208343</v>
      </c>
      <c r="AB69" s="24">
        <f t="shared" si="24"/>
        <v>196.67966534088134</v>
      </c>
    </row>
    <row r="70" spans="1:28" ht="14.65" thickBot="1" x14ac:dyDescent="0.5">
      <c r="A70" s="27" t="s">
        <v>127</v>
      </c>
      <c r="B70" s="27">
        <v>62.5</v>
      </c>
      <c r="C70" s="27">
        <f t="shared" ref="C70:C133" si="37">IF(H69&gt;0, C69, IF(D69&gt;0, IF(C69=100, 100, IF(C69 = 6.5, C69+6,C69+12.5)), B70))</f>
        <v>62.5</v>
      </c>
      <c r="D70" s="4">
        <f t="shared" ref="D70:D133" si="38">IF(Q69&lt;2.7, 0,1)</f>
        <v>0</v>
      </c>
      <c r="E70" s="4">
        <f t="shared" si="32"/>
        <v>0</v>
      </c>
      <c r="F70" s="4">
        <f t="shared" ref="F70:F133" si="39">$E$2</f>
        <v>25</v>
      </c>
      <c r="G70" s="4">
        <f t="shared" si="25"/>
        <v>1675</v>
      </c>
      <c r="H70">
        <f t="shared" si="33"/>
        <v>3</v>
      </c>
      <c r="I70" s="24">
        <f t="shared" ref="I70:I133" si="40">(-0.0457*Q69+0.64+(($G$2-5)*0.148))*E70*10</f>
        <v>0</v>
      </c>
      <c r="J70" s="24">
        <f t="shared" ref="J70:J133" si="41">IF($P$2="Resistive Load",Q69*1000/$M$2,0)</f>
        <v>0</v>
      </c>
      <c r="K70" s="24">
        <f t="shared" ref="K70:K133" si="42">IF($P$2="Constant Current Load",$N$2,0)</f>
        <v>0</v>
      </c>
      <c r="L70" s="25">
        <f t="shared" ref="L70:L133" si="43">IF(Q69&gt;$O$2, 1, 0)</f>
        <v>0</v>
      </c>
      <c r="M70" s="24">
        <f t="shared" ref="M70:M133" si="44">(J70+K70)*L70</f>
        <v>0</v>
      </c>
      <c r="N70" s="19">
        <f t="shared" si="30"/>
        <v>0</v>
      </c>
      <c r="O70" s="19">
        <f t="shared" ref="O70:O133" si="45">N70*F70/1000</f>
        <v>0</v>
      </c>
      <c r="P70" s="19">
        <f t="shared" ref="P70:P133" si="46">O70+P69</f>
        <v>32.131739816948752</v>
      </c>
      <c r="Q70" s="24">
        <f t="shared" si="29"/>
        <v>0</v>
      </c>
      <c r="R70" s="34">
        <f t="shared" ref="R70:R133" si="47">$K$2+Q69*(($K$2-$L$2)/(-5))</f>
        <v>11</v>
      </c>
      <c r="S70" s="24">
        <f t="shared" si="34"/>
        <v>0</v>
      </c>
      <c r="T70" s="24">
        <f t="shared" si="35"/>
        <v>0</v>
      </c>
      <c r="U70" s="24">
        <f t="shared" si="36"/>
        <v>0</v>
      </c>
      <c r="V70" s="4">
        <f t="shared" ref="V70:V133" si="48">IF(V69=0, 0, IF(S70=$I$2, 0, 1))</f>
        <v>0</v>
      </c>
      <c r="W70" s="4">
        <f t="shared" si="31"/>
        <v>0</v>
      </c>
      <c r="Y70" s="25">
        <f t="shared" si="26"/>
        <v>525</v>
      </c>
      <c r="Z70" s="24">
        <f t="shared" si="27"/>
        <v>3.3</v>
      </c>
      <c r="AA70" s="24">
        <f t="shared" si="28"/>
        <v>393.61053719208343</v>
      </c>
      <c r="AB70" s="24">
        <f t="shared" ref="AB70:AB133" si="49">IF(W70=1, (W70*M70), AB69)</f>
        <v>196.67966534088134</v>
      </c>
    </row>
    <row r="71" spans="1:28" ht="14.65" thickBot="1" x14ac:dyDescent="0.5">
      <c r="A71" s="27" t="s">
        <v>128</v>
      </c>
      <c r="B71" s="27">
        <v>62.5</v>
      </c>
      <c r="C71" s="27">
        <f t="shared" si="37"/>
        <v>62.5</v>
      </c>
      <c r="D71" s="4">
        <f t="shared" si="38"/>
        <v>0</v>
      </c>
      <c r="E71" s="4">
        <f t="shared" si="32"/>
        <v>0</v>
      </c>
      <c r="F71" s="4">
        <f t="shared" si="39"/>
        <v>25</v>
      </c>
      <c r="G71" s="4">
        <f t="shared" ref="G71:G134" si="50">G70+F71</f>
        <v>1700</v>
      </c>
      <c r="H71">
        <f t="shared" si="33"/>
        <v>0</v>
      </c>
      <c r="I71" s="24">
        <f t="shared" si="40"/>
        <v>0</v>
      </c>
      <c r="J71" s="24">
        <f t="shared" si="41"/>
        <v>0</v>
      </c>
      <c r="K71" s="24">
        <f t="shared" si="42"/>
        <v>0</v>
      </c>
      <c r="L71" s="25">
        <f t="shared" si="43"/>
        <v>0</v>
      </c>
      <c r="M71" s="24">
        <f t="shared" si="44"/>
        <v>0</v>
      </c>
      <c r="N71" s="19">
        <f t="shared" si="30"/>
        <v>0</v>
      </c>
      <c r="O71" s="19">
        <f t="shared" si="45"/>
        <v>0</v>
      </c>
      <c r="P71" s="19">
        <f t="shared" si="46"/>
        <v>32.131739816948752</v>
      </c>
      <c r="Q71" s="24">
        <f t="shared" si="29"/>
        <v>0</v>
      </c>
      <c r="R71" s="34">
        <f t="shared" si="47"/>
        <v>11</v>
      </c>
      <c r="S71" s="24">
        <f t="shared" si="34"/>
        <v>0</v>
      </c>
      <c r="T71" s="24">
        <f t="shared" si="35"/>
        <v>0</v>
      </c>
      <c r="U71" s="24">
        <f t="shared" si="36"/>
        <v>0</v>
      </c>
      <c r="V71" s="4">
        <f t="shared" si="48"/>
        <v>0</v>
      </c>
      <c r="W71" s="4">
        <f t="shared" si="31"/>
        <v>0</v>
      </c>
      <c r="Y71" s="25">
        <f t="shared" si="26"/>
        <v>525</v>
      </c>
      <c r="Z71" s="24">
        <f t="shared" si="27"/>
        <v>3.3</v>
      </c>
      <c r="AA71" s="24">
        <f t="shared" si="28"/>
        <v>393.61053719208343</v>
      </c>
      <c r="AB71" s="24">
        <f t="shared" si="49"/>
        <v>196.67966534088134</v>
      </c>
    </row>
    <row r="72" spans="1:28" ht="14.65" thickBot="1" x14ac:dyDescent="0.5">
      <c r="A72" s="27" t="s">
        <v>129</v>
      </c>
      <c r="B72" s="27">
        <v>62.5</v>
      </c>
      <c r="C72" s="27">
        <f t="shared" si="37"/>
        <v>62.5</v>
      </c>
      <c r="D72" s="4">
        <f t="shared" si="38"/>
        <v>0</v>
      </c>
      <c r="E72" s="4">
        <f t="shared" si="32"/>
        <v>0</v>
      </c>
      <c r="F72" s="4">
        <f t="shared" si="39"/>
        <v>25</v>
      </c>
      <c r="G72" s="4">
        <f t="shared" si="50"/>
        <v>1725</v>
      </c>
      <c r="H72">
        <f t="shared" si="33"/>
        <v>1</v>
      </c>
      <c r="I72" s="24">
        <f t="shared" si="40"/>
        <v>0</v>
      </c>
      <c r="J72" s="24">
        <f t="shared" si="41"/>
        <v>0</v>
      </c>
      <c r="K72" s="24">
        <f t="shared" si="42"/>
        <v>0</v>
      </c>
      <c r="L72" s="25">
        <f t="shared" si="43"/>
        <v>0</v>
      </c>
      <c r="M72" s="24">
        <f t="shared" si="44"/>
        <v>0</v>
      </c>
      <c r="N72" s="19">
        <f t="shared" si="30"/>
        <v>0</v>
      </c>
      <c r="O72" s="19">
        <f t="shared" si="45"/>
        <v>0</v>
      </c>
      <c r="P72" s="19">
        <f t="shared" si="46"/>
        <v>32.131739816948752</v>
      </c>
      <c r="Q72" s="24">
        <f t="shared" si="29"/>
        <v>0</v>
      </c>
      <c r="R72" s="34">
        <f t="shared" si="47"/>
        <v>11</v>
      </c>
      <c r="S72" s="24">
        <f t="shared" si="34"/>
        <v>0</v>
      </c>
      <c r="T72" s="24">
        <f t="shared" si="35"/>
        <v>0</v>
      </c>
      <c r="U72" s="24">
        <f t="shared" si="36"/>
        <v>0</v>
      </c>
      <c r="V72" s="4">
        <f t="shared" si="48"/>
        <v>0</v>
      </c>
      <c r="W72" s="4">
        <f t="shared" si="31"/>
        <v>0</v>
      </c>
      <c r="Y72" s="25">
        <f t="shared" si="26"/>
        <v>525</v>
      </c>
      <c r="Z72" s="24">
        <f t="shared" si="27"/>
        <v>3.3</v>
      </c>
      <c r="AA72" s="24">
        <f t="shared" si="28"/>
        <v>393.61053719208343</v>
      </c>
      <c r="AB72" s="24">
        <f t="shared" si="49"/>
        <v>196.67966534088134</v>
      </c>
    </row>
    <row r="73" spans="1:28" ht="14.65" thickBot="1" x14ac:dyDescent="0.5">
      <c r="A73" s="27" t="s">
        <v>130</v>
      </c>
      <c r="B73" s="27">
        <v>62.5</v>
      </c>
      <c r="C73" s="27">
        <f t="shared" si="37"/>
        <v>62.5</v>
      </c>
      <c r="D73" s="4">
        <f t="shared" si="38"/>
        <v>0</v>
      </c>
      <c r="E73" s="4">
        <f t="shared" si="32"/>
        <v>0</v>
      </c>
      <c r="F73" s="4">
        <f t="shared" si="39"/>
        <v>25</v>
      </c>
      <c r="G73" s="4">
        <f t="shared" si="50"/>
        <v>1750</v>
      </c>
      <c r="H73">
        <f t="shared" si="33"/>
        <v>2</v>
      </c>
      <c r="I73" s="24">
        <f t="shared" si="40"/>
        <v>0</v>
      </c>
      <c r="J73" s="24">
        <f t="shared" si="41"/>
        <v>0</v>
      </c>
      <c r="K73" s="24">
        <f t="shared" si="42"/>
        <v>0</v>
      </c>
      <c r="L73" s="25">
        <f t="shared" si="43"/>
        <v>0</v>
      </c>
      <c r="M73" s="24">
        <f t="shared" si="44"/>
        <v>0</v>
      </c>
      <c r="N73" s="19">
        <f t="shared" si="30"/>
        <v>0</v>
      </c>
      <c r="O73" s="19">
        <f t="shared" si="45"/>
        <v>0</v>
      </c>
      <c r="P73" s="19">
        <f t="shared" si="46"/>
        <v>32.131739816948752</v>
      </c>
      <c r="Q73" s="24">
        <f t="shared" si="29"/>
        <v>0</v>
      </c>
      <c r="R73" s="34">
        <f t="shared" si="47"/>
        <v>11</v>
      </c>
      <c r="S73" s="24">
        <f t="shared" si="34"/>
        <v>0</v>
      </c>
      <c r="T73" s="24">
        <f t="shared" si="35"/>
        <v>0</v>
      </c>
      <c r="U73" s="24">
        <f t="shared" si="36"/>
        <v>0</v>
      </c>
      <c r="V73" s="4">
        <f t="shared" si="48"/>
        <v>0</v>
      </c>
      <c r="W73" s="4">
        <f t="shared" si="31"/>
        <v>0</v>
      </c>
      <c r="Y73" s="25">
        <f t="shared" si="26"/>
        <v>525</v>
      </c>
      <c r="Z73" s="24">
        <f t="shared" si="27"/>
        <v>3.3</v>
      </c>
      <c r="AA73" s="24">
        <f t="shared" si="28"/>
        <v>393.61053719208343</v>
      </c>
      <c r="AB73" s="24">
        <f t="shared" si="49"/>
        <v>196.67966534088134</v>
      </c>
    </row>
    <row r="74" spans="1:28" ht="14.65" thickBot="1" x14ac:dyDescent="0.5">
      <c r="A74" s="27" t="s">
        <v>131</v>
      </c>
      <c r="B74" s="27">
        <v>62.5</v>
      </c>
      <c r="C74" s="27">
        <f t="shared" si="37"/>
        <v>62.5</v>
      </c>
      <c r="D74" s="4">
        <f t="shared" si="38"/>
        <v>0</v>
      </c>
      <c r="E74" s="4">
        <f t="shared" si="32"/>
        <v>0</v>
      </c>
      <c r="F74" s="4">
        <f t="shared" si="39"/>
        <v>25</v>
      </c>
      <c r="G74" s="4">
        <f t="shared" si="50"/>
        <v>1775</v>
      </c>
      <c r="H74">
        <f t="shared" si="33"/>
        <v>3</v>
      </c>
      <c r="I74" s="24">
        <f t="shared" si="40"/>
        <v>0</v>
      </c>
      <c r="J74" s="24">
        <f t="shared" si="41"/>
        <v>0</v>
      </c>
      <c r="K74" s="24">
        <f t="shared" si="42"/>
        <v>0</v>
      </c>
      <c r="L74" s="25">
        <f t="shared" si="43"/>
        <v>0</v>
      </c>
      <c r="M74" s="24">
        <f t="shared" si="44"/>
        <v>0</v>
      </c>
      <c r="N74" s="19">
        <f t="shared" si="30"/>
        <v>0</v>
      </c>
      <c r="O74" s="19">
        <f t="shared" si="45"/>
        <v>0</v>
      </c>
      <c r="P74" s="19">
        <f t="shared" si="46"/>
        <v>32.131739816948752</v>
      </c>
      <c r="Q74" s="24">
        <f t="shared" si="29"/>
        <v>0</v>
      </c>
      <c r="R74" s="34">
        <f t="shared" si="47"/>
        <v>11</v>
      </c>
      <c r="S74" s="24">
        <f t="shared" si="34"/>
        <v>0</v>
      </c>
      <c r="T74" s="24">
        <f t="shared" si="35"/>
        <v>0</v>
      </c>
      <c r="U74" s="24">
        <f t="shared" si="36"/>
        <v>0</v>
      </c>
      <c r="V74" s="4">
        <f t="shared" si="48"/>
        <v>0</v>
      </c>
      <c r="W74" s="4">
        <f t="shared" si="31"/>
        <v>0</v>
      </c>
      <c r="Y74" s="25">
        <f t="shared" si="26"/>
        <v>525</v>
      </c>
      <c r="Z74" s="24">
        <f t="shared" si="27"/>
        <v>3.3</v>
      </c>
      <c r="AA74" s="24">
        <f t="shared" si="28"/>
        <v>393.61053719208343</v>
      </c>
      <c r="AB74" s="24">
        <f t="shared" si="49"/>
        <v>196.67966534088134</v>
      </c>
    </row>
    <row r="75" spans="1:28" ht="14.65" thickBot="1" x14ac:dyDescent="0.5">
      <c r="A75" s="27" t="s">
        <v>132</v>
      </c>
      <c r="B75" s="27">
        <v>62.5</v>
      </c>
      <c r="C75" s="27">
        <f t="shared" si="37"/>
        <v>62.5</v>
      </c>
      <c r="D75" s="4">
        <f t="shared" si="38"/>
        <v>0</v>
      </c>
      <c r="E75" s="4">
        <f t="shared" si="32"/>
        <v>0</v>
      </c>
      <c r="F75" s="4">
        <f t="shared" si="39"/>
        <v>25</v>
      </c>
      <c r="G75" s="4">
        <f t="shared" si="50"/>
        <v>1800</v>
      </c>
      <c r="H75">
        <f t="shared" si="33"/>
        <v>0</v>
      </c>
      <c r="I75" s="24">
        <f t="shared" si="40"/>
        <v>0</v>
      </c>
      <c r="J75" s="24">
        <f t="shared" si="41"/>
        <v>0</v>
      </c>
      <c r="K75" s="24">
        <f t="shared" si="42"/>
        <v>0</v>
      </c>
      <c r="L75" s="25">
        <f t="shared" si="43"/>
        <v>0</v>
      </c>
      <c r="M75" s="24">
        <f t="shared" si="44"/>
        <v>0</v>
      </c>
      <c r="N75" s="19">
        <f t="shared" si="30"/>
        <v>0</v>
      </c>
      <c r="O75" s="19">
        <f t="shared" si="45"/>
        <v>0</v>
      </c>
      <c r="P75" s="19">
        <f t="shared" si="46"/>
        <v>32.131739816948752</v>
      </c>
      <c r="Q75" s="24">
        <f t="shared" si="29"/>
        <v>0</v>
      </c>
      <c r="R75" s="34">
        <f t="shared" si="47"/>
        <v>11</v>
      </c>
      <c r="S75" s="24">
        <f t="shared" si="34"/>
        <v>0</v>
      </c>
      <c r="T75" s="24">
        <f t="shared" si="35"/>
        <v>0</v>
      </c>
      <c r="U75" s="24">
        <f t="shared" si="36"/>
        <v>0</v>
      </c>
      <c r="V75" s="4">
        <f t="shared" si="48"/>
        <v>0</v>
      </c>
      <c r="W75" s="4">
        <f t="shared" si="31"/>
        <v>0</v>
      </c>
      <c r="Y75" s="25">
        <f t="shared" si="26"/>
        <v>525</v>
      </c>
      <c r="Z75" s="24">
        <f t="shared" si="27"/>
        <v>3.3</v>
      </c>
      <c r="AA75" s="24">
        <f t="shared" si="28"/>
        <v>393.61053719208343</v>
      </c>
      <c r="AB75" s="24">
        <f t="shared" si="49"/>
        <v>196.67966534088134</v>
      </c>
    </row>
    <row r="76" spans="1:28" ht="14.65" thickBot="1" x14ac:dyDescent="0.5">
      <c r="A76" s="27" t="s">
        <v>133</v>
      </c>
      <c r="B76" s="27">
        <v>62.5</v>
      </c>
      <c r="C76" s="27">
        <f t="shared" si="37"/>
        <v>62.5</v>
      </c>
      <c r="D76" s="4">
        <f t="shared" si="38"/>
        <v>0</v>
      </c>
      <c r="E76" s="4">
        <f t="shared" si="32"/>
        <v>0</v>
      </c>
      <c r="F76" s="4">
        <f t="shared" si="39"/>
        <v>25</v>
      </c>
      <c r="G76" s="4">
        <f t="shared" si="50"/>
        <v>1825</v>
      </c>
      <c r="H76">
        <f t="shared" si="33"/>
        <v>1</v>
      </c>
      <c r="I76" s="24">
        <f t="shared" si="40"/>
        <v>0</v>
      </c>
      <c r="J76" s="24">
        <f t="shared" si="41"/>
        <v>0</v>
      </c>
      <c r="K76" s="24">
        <f t="shared" si="42"/>
        <v>0</v>
      </c>
      <c r="L76" s="25">
        <f t="shared" si="43"/>
        <v>0</v>
      </c>
      <c r="M76" s="24">
        <f t="shared" si="44"/>
        <v>0</v>
      </c>
      <c r="N76" s="19">
        <f t="shared" si="30"/>
        <v>0</v>
      </c>
      <c r="O76" s="19">
        <f t="shared" si="45"/>
        <v>0</v>
      </c>
      <c r="P76" s="19">
        <f t="shared" si="46"/>
        <v>32.131739816948752</v>
      </c>
      <c r="Q76" s="24">
        <f t="shared" si="29"/>
        <v>0</v>
      </c>
      <c r="R76" s="34">
        <f t="shared" si="47"/>
        <v>11</v>
      </c>
      <c r="S76" s="24">
        <f t="shared" si="34"/>
        <v>0</v>
      </c>
      <c r="T76" s="24">
        <f t="shared" si="35"/>
        <v>0</v>
      </c>
      <c r="U76" s="24">
        <f t="shared" si="36"/>
        <v>0</v>
      </c>
      <c r="V76" s="4">
        <f t="shared" si="48"/>
        <v>0</v>
      </c>
      <c r="W76" s="4">
        <f t="shared" si="31"/>
        <v>0</v>
      </c>
      <c r="Y76" s="25">
        <f t="shared" si="26"/>
        <v>525</v>
      </c>
      <c r="Z76" s="24">
        <f t="shared" si="27"/>
        <v>3.3</v>
      </c>
      <c r="AA76" s="24">
        <f t="shared" si="28"/>
        <v>393.61053719208343</v>
      </c>
      <c r="AB76" s="24">
        <f t="shared" si="49"/>
        <v>196.67966534088134</v>
      </c>
    </row>
    <row r="77" spans="1:28" ht="14.65" thickBot="1" x14ac:dyDescent="0.5">
      <c r="A77" s="27" t="s">
        <v>134</v>
      </c>
      <c r="B77" s="27">
        <v>62.5</v>
      </c>
      <c r="C77" s="27">
        <f t="shared" si="37"/>
        <v>62.5</v>
      </c>
      <c r="D77" s="4">
        <f t="shared" si="38"/>
        <v>0</v>
      </c>
      <c r="E77" s="4">
        <f t="shared" si="32"/>
        <v>0</v>
      </c>
      <c r="F77" s="4">
        <f t="shared" si="39"/>
        <v>25</v>
      </c>
      <c r="G77" s="4">
        <f t="shared" si="50"/>
        <v>1850</v>
      </c>
      <c r="H77">
        <f t="shared" si="33"/>
        <v>2</v>
      </c>
      <c r="I77" s="24">
        <f t="shared" si="40"/>
        <v>0</v>
      </c>
      <c r="J77" s="24">
        <f t="shared" si="41"/>
        <v>0</v>
      </c>
      <c r="K77" s="24">
        <f t="shared" si="42"/>
        <v>0</v>
      </c>
      <c r="L77" s="25">
        <f t="shared" si="43"/>
        <v>0</v>
      </c>
      <c r="M77" s="24">
        <f t="shared" si="44"/>
        <v>0</v>
      </c>
      <c r="N77" s="19">
        <f t="shared" si="30"/>
        <v>0</v>
      </c>
      <c r="O77" s="19">
        <f t="shared" si="45"/>
        <v>0</v>
      </c>
      <c r="P77" s="19">
        <f t="shared" si="46"/>
        <v>32.131739816948752</v>
      </c>
      <c r="Q77" s="24">
        <f t="shared" si="29"/>
        <v>0</v>
      </c>
      <c r="R77" s="34">
        <f t="shared" si="47"/>
        <v>11</v>
      </c>
      <c r="S77" s="24">
        <f t="shared" si="34"/>
        <v>0</v>
      </c>
      <c r="T77" s="24">
        <f t="shared" si="35"/>
        <v>0</v>
      </c>
      <c r="U77" s="24">
        <f t="shared" si="36"/>
        <v>0</v>
      </c>
      <c r="V77" s="4">
        <f t="shared" si="48"/>
        <v>0</v>
      </c>
      <c r="W77" s="4">
        <f t="shared" si="31"/>
        <v>0</v>
      </c>
      <c r="Y77" s="25">
        <f t="shared" ref="Y77:Y140" si="51">IF(W77=1, (W77*G77), Y76)</f>
        <v>525</v>
      </c>
      <c r="Z77" s="24">
        <f t="shared" ref="Z77:Z140" si="52">IF(W77=1, (W77*S77), Z76)</f>
        <v>3.3</v>
      </c>
      <c r="AA77" s="24">
        <f t="shared" ref="AA77:AA140" si="53">IF(W77=1, (W77*T77), AA76)</f>
        <v>393.61053719208343</v>
      </c>
      <c r="AB77" s="24">
        <f t="shared" si="49"/>
        <v>196.67966534088134</v>
      </c>
    </row>
    <row r="78" spans="1:28" ht="14.65" thickBot="1" x14ac:dyDescent="0.5">
      <c r="A78" s="27" t="s">
        <v>135</v>
      </c>
      <c r="B78" s="27">
        <v>62.5</v>
      </c>
      <c r="C78" s="27">
        <f t="shared" si="37"/>
        <v>62.5</v>
      </c>
      <c r="D78" s="4">
        <f t="shared" si="38"/>
        <v>0</v>
      </c>
      <c r="E78" s="4">
        <f t="shared" si="32"/>
        <v>0</v>
      </c>
      <c r="F78" s="4">
        <f t="shared" si="39"/>
        <v>25</v>
      </c>
      <c r="G78" s="4">
        <f t="shared" si="50"/>
        <v>1875</v>
      </c>
      <c r="H78">
        <f t="shared" si="33"/>
        <v>3</v>
      </c>
      <c r="I78" s="24">
        <f t="shared" si="40"/>
        <v>0</v>
      </c>
      <c r="J78" s="24">
        <f t="shared" si="41"/>
        <v>0</v>
      </c>
      <c r="K78" s="24">
        <f t="shared" si="42"/>
        <v>0</v>
      </c>
      <c r="L78" s="25">
        <f t="shared" si="43"/>
        <v>0</v>
      </c>
      <c r="M78" s="24">
        <f t="shared" si="44"/>
        <v>0</v>
      </c>
      <c r="N78" s="19">
        <f t="shared" si="30"/>
        <v>0</v>
      </c>
      <c r="O78" s="19">
        <f t="shared" si="45"/>
        <v>0</v>
      </c>
      <c r="P78" s="19">
        <f t="shared" si="46"/>
        <v>32.131739816948752</v>
      </c>
      <c r="Q78" s="24">
        <f t="shared" ref="Q78:Q141" si="54" xml:space="preserve"> P78/R78*V77</f>
        <v>0</v>
      </c>
      <c r="R78" s="34">
        <f t="shared" si="47"/>
        <v>11</v>
      </c>
      <c r="S78" s="24">
        <f t="shared" si="34"/>
        <v>0</v>
      </c>
      <c r="T78" s="24">
        <f t="shared" si="35"/>
        <v>0</v>
      </c>
      <c r="U78" s="24">
        <f t="shared" si="36"/>
        <v>0</v>
      </c>
      <c r="V78" s="4">
        <f t="shared" si="48"/>
        <v>0</v>
      </c>
      <c r="W78" s="4">
        <f t="shared" si="31"/>
        <v>0</v>
      </c>
      <c r="Y78" s="25">
        <f t="shared" si="51"/>
        <v>525</v>
      </c>
      <c r="Z78" s="24">
        <f t="shared" si="52"/>
        <v>3.3</v>
      </c>
      <c r="AA78" s="24">
        <f t="shared" si="53"/>
        <v>393.61053719208343</v>
      </c>
      <c r="AB78" s="24">
        <f t="shared" si="49"/>
        <v>196.67966534088134</v>
      </c>
    </row>
    <row r="79" spans="1:28" ht="14.65" thickBot="1" x14ac:dyDescent="0.5">
      <c r="A79" s="27" t="s">
        <v>136</v>
      </c>
      <c r="B79" s="27">
        <v>62.5</v>
      </c>
      <c r="C79" s="27">
        <f t="shared" si="37"/>
        <v>62.5</v>
      </c>
      <c r="D79" s="4">
        <f t="shared" si="38"/>
        <v>0</v>
      </c>
      <c r="E79" s="4">
        <f t="shared" si="32"/>
        <v>0</v>
      </c>
      <c r="F79" s="4">
        <f t="shared" si="39"/>
        <v>25</v>
      </c>
      <c r="G79" s="4">
        <f t="shared" si="50"/>
        <v>1900</v>
      </c>
      <c r="H79">
        <f t="shared" si="33"/>
        <v>0</v>
      </c>
      <c r="I79" s="24">
        <f t="shared" si="40"/>
        <v>0</v>
      </c>
      <c r="J79" s="24">
        <f t="shared" si="41"/>
        <v>0</v>
      </c>
      <c r="K79" s="24">
        <f t="shared" si="42"/>
        <v>0</v>
      </c>
      <c r="L79" s="25">
        <f t="shared" si="43"/>
        <v>0</v>
      </c>
      <c r="M79" s="24">
        <f t="shared" si="44"/>
        <v>0</v>
      </c>
      <c r="N79" s="19">
        <f t="shared" si="30"/>
        <v>0</v>
      </c>
      <c r="O79" s="19">
        <f t="shared" si="45"/>
        <v>0</v>
      </c>
      <c r="P79" s="19">
        <f t="shared" si="46"/>
        <v>32.131739816948752</v>
      </c>
      <c r="Q79" s="24">
        <f t="shared" si="54"/>
        <v>0</v>
      </c>
      <c r="R79" s="34">
        <f t="shared" si="47"/>
        <v>11</v>
      </c>
      <c r="S79" s="24">
        <f t="shared" si="34"/>
        <v>0</v>
      </c>
      <c r="T79" s="24">
        <f t="shared" si="35"/>
        <v>0</v>
      </c>
      <c r="U79" s="24">
        <f t="shared" si="36"/>
        <v>0</v>
      </c>
      <c r="V79" s="4">
        <f t="shared" si="48"/>
        <v>0</v>
      </c>
      <c r="W79" s="4">
        <f t="shared" si="31"/>
        <v>0</v>
      </c>
      <c r="Y79" s="25">
        <f t="shared" si="51"/>
        <v>525</v>
      </c>
      <c r="Z79" s="24">
        <f t="shared" si="52"/>
        <v>3.3</v>
      </c>
      <c r="AA79" s="24">
        <f t="shared" si="53"/>
        <v>393.61053719208343</v>
      </c>
      <c r="AB79" s="24">
        <f t="shared" si="49"/>
        <v>196.67966534088134</v>
      </c>
    </row>
    <row r="80" spans="1:28" ht="14.65" thickBot="1" x14ac:dyDescent="0.5">
      <c r="A80" s="27" t="s">
        <v>137</v>
      </c>
      <c r="B80" s="27">
        <v>62.5</v>
      </c>
      <c r="C80" s="27">
        <f t="shared" si="37"/>
        <v>62.5</v>
      </c>
      <c r="D80" s="4">
        <f t="shared" si="38"/>
        <v>0</v>
      </c>
      <c r="E80" s="4">
        <f t="shared" si="32"/>
        <v>0</v>
      </c>
      <c r="F80" s="4">
        <f t="shared" si="39"/>
        <v>25</v>
      </c>
      <c r="G80" s="4">
        <f t="shared" si="50"/>
        <v>1925</v>
      </c>
      <c r="H80">
        <f t="shared" si="33"/>
        <v>1</v>
      </c>
      <c r="I80" s="24">
        <f t="shared" si="40"/>
        <v>0</v>
      </c>
      <c r="J80" s="24">
        <f t="shared" si="41"/>
        <v>0</v>
      </c>
      <c r="K80" s="24">
        <f t="shared" si="42"/>
        <v>0</v>
      </c>
      <c r="L80" s="25">
        <f t="shared" si="43"/>
        <v>0</v>
      </c>
      <c r="M80" s="24">
        <f t="shared" si="44"/>
        <v>0</v>
      </c>
      <c r="N80" s="19">
        <f t="shared" si="30"/>
        <v>0</v>
      </c>
      <c r="O80" s="19">
        <f t="shared" si="45"/>
        <v>0</v>
      </c>
      <c r="P80" s="19">
        <f t="shared" si="46"/>
        <v>32.131739816948752</v>
      </c>
      <c r="Q80" s="24">
        <f t="shared" si="54"/>
        <v>0</v>
      </c>
      <c r="R80" s="34">
        <f t="shared" si="47"/>
        <v>11</v>
      </c>
      <c r="S80" s="24">
        <f t="shared" si="34"/>
        <v>0</v>
      </c>
      <c r="T80" s="24">
        <f t="shared" si="35"/>
        <v>0</v>
      </c>
      <c r="U80" s="24">
        <f t="shared" si="36"/>
        <v>0</v>
      </c>
      <c r="V80" s="4">
        <f t="shared" si="48"/>
        <v>0</v>
      </c>
      <c r="W80" s="4">
        <f t="shared" si="31"/>
        <v>0</v>
      </c>
      <c r="Y80" s="25">
        <f t="shared" si="51"/>
        <v>525</v>
      </c>
      <c r="Z80" s="24">
        <f t="shared" si="52"/>
        <v>3.3</v>
      </c>
      <c r="AA80" s="24">
        <f t="shared" si="53"/>
        <v>393.61053719208343</v>
      </c>
      <c r="AB80" s="24">
        <f t="shared" si="49"/>
        <v>196.67966534088134</v>
      </c>
    </row>
    <row r="81" spans="1:28" ht="14.65" thickBot="1" x14ac:dyDescent="0.5">
      <c r="A81" s="27" t="s">
        <v>138</v>
      </c>
      <c r="B81" s="27">
        <v>62.5</v>
      </c>
      <c r="C81" s="27">
        <f t="shared" si="37"/>
        <v>62.5</v>
      </c>
      <c r="D81" s="4">
        <f t="shared" si="38"/>
        <v>0</v>
      </c>
      <c r="E81" s="4">
        <f t="shared" si="32"/>
        <v>0</v>
      </c>
      <c r="F81" s="4">
        <f t="shared" si="39"/>
        <v>25</v>
      </c>
      <c r="G81" s="4">
        <f t="shared" si="50"/>
        <v>1950</v>
      </c>
      <c r="H81">
        <f t="shared" si="33"/>
        <v>2</v>
      </c>
      <c r="I81" s="24">
        <f t="shared" si="40"/>
        <v>0</v>
      </c>
      <c r="J81" s="24">
        <f t="shared" si="41"/>
        <v>0</v>
      </c>
      <c r="K81" s="24">
        <f t="shared" si="42"/>
        <v>0</v>
      </c>
      <c r="L81" s="25">
        <f t="shared" si="43"/>
        <v>0</v>
      </c>
      <c r="M81" s="24">
        <f t="shared" si="44"/>
        <v>0</v>
      </c>
      <c r="N81" s="19">
        <f t="shared" si="30"/>
        <v>0</v>
      </c>
      <c r="O81" s="19">
        <f t="shared" si="45"/>
        <v>0</v>
      </c>
      <c r="P81" s="19">
        <f t="shared" si="46"/>
        <v>32.131739816948752</v>
      </c>
      <c r="Q81" s="24">
        <f t="shared" si="54"/>
        <v>0</v>
      </c>
      <c r="R81" s="34">
        <f t="shared" si="47"/>
        <v>11</v>
      </c>
      <c r="S81" s="24">
        <f t="shared" si="34"/>
        <v>0</v>
      </c>
      <c r="T81" s="24">
        <f t="shared" si="35"/>
        <v>0</v>
      </c>
      <c r="U81" s="24">
        <f t="shared" si="36"/>
        <v>0</v>
      </c>
      <c r="V81" s="4">
        <f t="shared" si="48"/>
        <v>0</v>
      </c>
      <c r="W81" s="4">
        <f t="shared" si="31"/>
        <v>0</v>
      </c>
      <c r="Y81" s="25">
        <f t="shared" si="51"/>
        <v>525</v>
      </c>
      <c r="Z81" s="24">
        <f t="shared" si="52"/>
        <v>3.3</v>
      </c>
      <c r="AA81" s="24">
        <f t="shared" si="53"/>
        <v>393.61053719208343</v>
      </c>
      <c r="AB81" s="24">
        <f t="shared" si="49"/>
        <v>196.67966534088134</v>
      </c>
    </row>
    <row r="82" spans="1:28" ht="14.65" thickBot="1" x14ac:dyDescent="0.5">
      <c r="A82" s="27" t="s">
        <v>139</v>
      </c>
      <c r="B82" s="27">
        <v>62.5</v>
      </c>
      <c r="C82" s="27">
        <f t="shared" si="37"/>
        <v>62.5</v>
      </c>
      <c r="D82" s="4">
        <f t="shared" si="38"/>
        <v>0</v>
      </c>
      <c r="E82" s="4">
        <f t="shared" si="32"/>
        <v>0</v>
      </c>
      <c r="F82" s="4">
        <f t="shared" si="39"/>
        <v>25</v>
      </c>
      <c r="G82" s="4">
        <f t="shared" si="50"/>
        <v>1975</v>
      </c>
      <c r="H82">
        <f t="shared" si="33"/>
        <v>3</v>
      </c>
      <c r="I82" s="24">
        <f t="shared" si="40"/>
        <v>0</v>
      </c>
      <c r="J82" s="24">
        <f t="shared" si="41"/>
        <v>0</v>
      </c>
      <c r="K82" s="24">
        <f t="shared" si="42"/>
        <v>0</v>
      </c>
      <c r="L82" s="25">
        <f t="shared" si="43"/>
        <v>0</v>
      </c>
      <c r="M82" s="24">
        <f t="shared" si="44"/>
        <v>0</v>
      </c>
      <c r="N82" s="19">
        <f t="shared" si="30"/>
        <v>0</v>
      </c>
      <c r="O82" s="19">
        <f t="shared" si="45"/>
        <v>0</v>
      </c>
      <c r="P82" s="19">
        <f t="shared" si="46"/>
        <v>32.131739816948752</v>
      </c>
      <c r="Q82" s="24">
        <f t="shared" si="54"/>
        <v>0</v>
      </c>
      <c r="R82" s="34">
        <f t="shared" si="47"/>
        <v>11</v>
      </c>
      <c r="S82" s="24">
        <f t="shared" si="34"/>
        <v>0</v>
      </c>
      <c r="T82" s="24">
        <f t="shared" si="35"/>
        <v>0</v>
      </c>
      <c r="U82" s="24">
        <f t="shared" si="36"/>
        <v>0</v>
      </c>
      <c r="V82" s="4">
        <f t="shared" si="48"/>
        <v>0</v>
      </c>
      <c r="W82" s="4">
        <f t="shared" si="31"/>
        <v>0</v>
      </c>
      <c r="Y82" s="25">
        <f t="shared" si="51"/>
        <v>525</v>
      </c>
      <c r="Z82" s="24">
        <f t="shared" si="52"/>
        <v>3.3</v>
      </c>
      <c r="AA82" s="24">
        <f t="shared" si="53"/>
        <v>393.61053719208343</v>
      </c>
      <c r="AB82" s="24">
        <f t="shared" si="49"/>
        <v>196.67966534088134</v>
      </c>
    </row>
    <row r="83" spans="1:28" ht="14.65" thickBot="1" x14ac:dyDescent="0.5">
      <c r="A83" s="27" t="s">
        <v>140</v>
      </c>
      <c r="B83" s="27">
        <v>62.5</v>
      </c>
      <c r="C83" s="27">
        <f t="shared" si="37"/>
        <v>62.5</v>
      </c>
      <c r="D83" s="4">
        <f t="shared" si="38"/>
        <v>0</v>
      </c>
      <c r="E83" s="4">
        <f t="shared" si="32"/>
        <v>0</v>
      </c>
      <c r="F83" s="4">
        <f t="shared" si="39"/>
        <v>25</v>
      </c>
      <c r="G83" s="4">
        <f t="shared" si="50"/>
        <v>2000</v>
      </c>
      <c r="H83">
        <f t="shared" si="33"/>
        <v>0</v>
      </c>
      <c r="I83" s="24">
        <f t="shared" si="40"/>
        <v>0</v>
      </c>
      <c r="J83" s="24">
        <f t="shared" si="41"/>
        <v>0</v>
      </c>
      <c r="K83" s="24">
        <f t="shared" si="42"/>
        <v>0</v>
      </c>
      <c r="L83" s="25">
        <f t="shared" si="43"/>
        <v>0</v>
      </c>
      <c r="M83" s="24">
        <f t="shared" si="44"/>
        <v>0</v>
      </c>
      <c r="N83" s="19">
        <f t="shared" si="30"/>
        <v>0</v>
      </c>
      <c r="O83" s="19">
        <f t="shared" si="45"/>
        <v>0</v>
      </c>
      <c r="P83" s="19">
        <f t="shared" si="46"/>
        <v>32.131739816948752</v>
      </c>
      <c r="Q83" s="24">
        <f t="shared" si="54"/>
        <v>0</v>
      </c>
      <c r="R83" s="34">
        <f t="shared" si="47"/>
        <v>11</v>
      </c>
      <c r="S83" s="24">
        <f t="shared" si="34"/>
        <v>0</v>
      </c>
      <c r="T83" s="24">
        <f t="shared" si="35"/>
        <v>0</v>
      </c>
      <c r="U83" s="24">
        <f t="shared" si="36"/>
        <v>0</v>
      </c>
      <c r="V83" s="4">
        <f t="shared" si="48"/>
        <v>0</v>
      </c>
      <c r="W83" s="4">
        <f t="shared" si="31"/>
        <v>0</v>
      </c>
      <c r="Y83" s="25">
        <f t="shared" si="51"/>
        <v>525</v>
      </c>
      <c r="Z83" s="24">
        <f t="shared" si="52"/>
        <v>3.3</v>
      </c>
      <c r="AA83" s="24">
        <f t="shared" si="53"/>
        <v>393.61053719208343</v>
      </c>
      <c r="AB83" s="24">
        <f t="shared" si="49"/>
        <v>196.67966534088134</v>
      </c>
    </row>
    <row r="84" spans="1:28" ht="14.65" thickBot="1" x14ac:dyDescent="0.5">
      <c r="A84" s="27" t="s">
        <v>141</v>
      </c>
      <c r="B84" s="27">
        <v>62.5</v>
      </c>
      <c r="C84" s="27">
        <f t="shared" si="37"/>
        <v>62.5</v>
      </c>
      <c r="D84" s="4">
        <f t="shared" si="38"/>
        <v>0</v>
      </c>
      <c r="E84" s="4">
        <f t="shared" si="32"/>
        <v>0</v>
      </c>
      <c r="F84" s="4">
        <f t="shared" si="39"/>
        <v>25</v>
      </c>
      <c r="G84" s="4">
        <f t="shared" si="50"/>
        <v>2025</v>
      </c>
      <c r="H84">
        <f t="shared" si="33"/>
        <v>1</v>
      </c>
      <c r="I84" s="24">
        <f t="shared" si="40"/>
        <v>0</v>
      </c>
      <c r="J84" s="24">
        <f t="shared" si="41"/>
        <v>0</v>
      </c>
      <c r="K84" s="24">
        <f t="shared" si="42"/>
        <v>0</v>
      </c>
      <c r="L84" s="25">
        <f t="shared" si="43"/>
        <v>0</v>
      </c>
      <c r="M84" s="24">
        <f t="shared" si="44"/>
        <v>0</v>
      </c>
      <c r="N84" s="19">
        <f t="shared" si="30"/>
        <v>0</v>
      </c>
      <c r="O84" s="19">
        <f t="shared" si="45"/>
        <v>0</v>
      </c>
      <c r="P84" s="19">
        <f t="shared" si="46"/>
        <v>32.131739816948752</v>
      </c>
      <c r="Q84" s="24">
        <f t="shared" si="54"/>
        <v>0</v>
      </c>
      <c r="R84" s="34">
        <f t="shared" si="47"/>
        <v>11</v>
      </c>
      <c r="S84" s="24">
        <f t="shared" si="34"/>
        <v>0</v>
      </c>
      <c r="T84" s="24">
        <f t="shared" si="35"/>
        <v>0</v>
      </c>
      <c r="U84" s="24">
        <f t="shared" si="36"/>
        <v>0</v>
      </c>
      <c r="V84" s="4">
        <f t="shared" si="48"/>
        <v>0</v>
      </c>
      <c r="W84" s="4">
        <f t="shared" si="31"/>
        <v>0</v>
      </c>
      <c r="Y84" s="25">
        <f t="shared" si="51"/>
        <v>525</v>
      </c>
      <c r="Z84" s="24">
        <f t="shared" si="52"/>
        <v>3.3</v>
      </c>
      <c r="AA84" s="24">
        <f t="shared" si="53"/>
        <v>393.61053719208343</v>
      </c>
      <c r="AB84" s="24">
        <f t="shared" si="49"/>
        <v>196.67966534088134</v>
      </c>
    </row>
    <row r="85" spans="1:28" ht="14.65" thickBot="1" x14ac:dyDescent="0.5">
      <c r="A85" s="27" t="s">
        <v>142</v>
      </c>
      <c r="B85" s="27">
        <v>62.5</v>
      </c>
      <c r="C85" s="27">
        <f t="shared" si="37"/>
        <v>62.5</v>
      </c>
      <c r="D85" s="4">
        <f t="shared" si="38"/>
        <v>0</v>
      </c>
      <c r="E85" s="4">
        <f t="shared" si="32"/>
        <v>0</v>
      </c>
      <c r="F85" s="4">
        <f t="shared" si="39"/>
        <v>25</v>
      </c>
      <c r="G85" s="4">
        <f t="shared" si="50"/>
        <v>2050</v>
      </c>
      <c r="H85">
        <f t="shared" si="33"/>
        <v>2</v>
      </c>
      <c r="I85" s="24">
        <f t="shared" si="40"/>
        <v>0</v>
      </c>
      <c r="J85" s="24">
        <f t="shared" si="41"/>
        <v>0</v>
      </c>
      <c r="K85" s="24">
        <f t="shared" si="42"/>
        <v>0</v>
      </c>
      <c r="L85" s="25">
        <f t="shared" si="43"/>
        <v>0</v>
      </c>
      <c r="M85" s="24">
        <f t="shared" si="44"/>
        <v>0</v>
      </c>
      <c r="N85" s="19">
        <f t="shared" si="30"/>
        <v>0</v>
      </c>
      <c r="O85" s="19">
        <f t="shared" si="45"/>
        <v>0</v>
      </c>
      <c r="P85" s="19">
        <f t="shared" si="46"/>
        <v>32.131739816948752</v>
      </c>
      <c r="Q85" s="24">
        <f t="shared" si="54"/>
        <v>0</v>
      </c>
      <c r="R85" s="34">
        <f t="shared" si="47"/>
        <v>11</v>
      </c>
      <c r="S85" s="24">
        <f t="shared" si="34"/>
        <v>0</v>
      </c>
      <c r="T85" s="24">
        <f t="shared" si="35"/>
        <v>0</v>
      </c>
      <c r="U85" s="24">
        <f t="shared" si="36"/>
        <v>0</v>
      </c>
      <c r="V85" s="4">
        <f t="shared" si="48"/>
        <v>0</v>
      </c>
      <c r="W85" s="4">
        <f t="shared" si="31"/>
        <v>0</v>
      </c>
      <c r="Y85" s="25">
        <f t="shared" si="51"/>
        <v>525</v>
      </c>
      <c r="Z85" s="24">
        <f t="shared" si="52"/>
        <v>3.3</v>
      </c>
      <c r="AA85" s="24">
        <f t="shared" si="53"/>
        <v>393.61053719208343</v>
      </c>
      <c r="AB85" s="24">
        <f t="shared" si="49"/>
        <v>196.67966534088134</v>
      </c>
    </row>
    <row r="86" spans="1:28" ht="14.65" thickBot="1" x14ac:dyDescent="0.5">
      <c r="A86" s="27" t="s">
        <v>143</v>
      </c>
      <c r="B86" s="27">
        <v>62.5</v>
      </c>
      <c r="C86" s="27">
        <f t="shared" si="37"/>
        <v>62.5</v>
      </c>
      <c r="D86" s="4">
        <f t="shared" si="38"/>
        <v>0</v>
      </c>
      <c r="E86" s="4">
        <f t="shared" si="32"/>
        <v>0</v>
      </c>
      <c r="F86" s="4">
        <f t="shared" si="39"/>
        <v>25</v>
      </c>
      <c r="G86" s="4">
        <f t="shared" si="50"/>
        <v>2075</v>
      </c>
      <c r="H86">
        <f t="shared" si="33"/>
        <v>3</v>
      </c>
      <c r="I86" s="24">
        <f t="shared" si="40"/>
        <v>0</v>
      </c>
      <c r="J86" s="24">
        <f t="shared" si="41"/>
        <v>0</v>
      </c>
      <c r="K86" s="24">
        <f t="shared" si="42"/>
        <v>0</v>
      </c>
      <c r="L86" s="25">
        <f t="shared" si="43"/>
        <v>0</v>
      </c>
      <c r="M86" s="24">
        <f t="shared" si="44"/>
        <v>0</v>
      </c>
      <c r="N86" s="19">
        <f t="shared" si="30"/>
        <v>0</v>
      </c>
      <c r="O86" s="19">
        <f t="shared" si="45"/>
        <v>0</v>
      </c>
      <c r="P86" s="19">
        <f t="shared" si="46"/>
        <v>32.131739816948752</v>
      </c>
      <c r="Q86" s="24">
        <f t="shared" si="54"/>
        <v>0</v>
      </c>
      <c r="R86" s="34">
        <f t="shared" si="47"/>
        <v>11</v>
      </c>
      <c r="S86" s="24">
        <f t="shared" si="34"/>
        <v>0</v>
      </c>
      <c r="T86" s="24">
        <f t="shared" si="35"/>
        <v>0</v>
      </c>
      <c r="U86" s="24">
        <f t="shared" si="36"/>
        <v>0</v>
      </c>
      <c r="V86" s="4">
        <f t="shared" si="48"/>
        <v>0</v>
      </c>
      <c r="W86" s="4">
        <f t="shared" si="31"/>
        <v>0</v>
      </c>
      <c r="Y86" s="25">
        <f t="shared" si="51"/>
        <v>525</v>
      </c>
      <c r="Z86" s="24">
        <f t="shared" si="52"/>
        <v>3.3</v>
      </c>
      <c r="AA86" s="24">
        <f t="shared" si="53"/>
        <v>393.61053719208343</v>
      </c>
      <c r="AB86" s="24">
        <f t="shared" si="49"/>
        <v>196.67966534088134</v>
      </c>
    </row>
    <row r="87" spans="1:28" ht="14.65" thickBot="1" x14ac:dyDescent="0.5">
      <c r="A87" s="27" t="s">
        <v>144</v>
      </c>
      <c r="B87" s="27">
        <v>62.5</v>
      </c>
      <c r="C87" s="27">
        <f t="shared" si="37"/>
        <v>62.5</v>
      </c>
      <c r="D87" s="4">
        <f t="shared" si="38"/>
        <v>0</v>
      </c>
      <c r="E87" s="4">
        <f t="shared" si="32"/>
        <v>0</v>
      </c>
      <c r="F87" s="4">
        <f t="shared" si="39"/>
        <v>25</v>
      </c>
      <c r="G87" s="4">
        <f t="shared" si="50"/>
        <v>2100</v>
      </c>
      <c r="H87">
        <f t="shared" si="33"/>
        <v>0</v>
      </c>
      <c r="I87" s="24">
        <f t="shared" si="40"/>
        <v>0</v>
      </c>
      <c r="J87" s="24">
        <f t="shared" si="41"/>
        <v>0</v>
      </c>
      <c r="K87" s="24">
        <f t="shared" si="42"/>
        <v>0</v>
      </c>
      <c r="L87" s="25">
        <f t="shared" si="43"/>
        <v>0</v>
      </c>
      <c r="M87" s="24">
        <f t="shared" si="44"/>
        <v>0</v>
      </c>
      <c r="N87" s="19">
        <f t="shared" si="30"/>
        <v>0</v>
      </c>
      <c r="O87" s="19">
        <f t="shared" si="45"/>
        <v>0</v>
      </c>
      <c r="P87" s="19">
        <f t="shared" si="46"/>
        <v>32.131739816948752</v>
      </c>
      <c r="Q87" s="24">
        <f t="shared" si="54"/>
        <v>0</v>
      </c>
      <c r="R87" s="34">
        <f t="shared" si="47"/>
        <v>11</v>
      </c>
      <c r="S87" s="24">
        <f t="shared" si="34"/>
        <v>0</v>
      </c>
      <c r="T87" s="24">
        <f t="shared" si="35"/>
        <v>0</v>
      </c>
      <c r="U87" s="24">
        <f t="shared" si="36"/>
        <v>0</v>
      </c>
      <c r="V87" s="4">
        <f t="shared" si="48"/>
        <v>0</v>
      </c>
      <c r="W87" s="4">
        <f t="shared" si="31"/>
        <v>0</v>
      </c>
      <c r="Y87" s="25">
        <f t="shared" si="51"/>
        <v>525</v>
      </c>
      <c r="Z87" s="24">
        <f t="shared" si="52"/>
        <v>3.3</v>
      </c>
      <c r="AA87" s="24">
        <f t="shared" si="53"/>
        <v>393.61053719208343</v>
      </c>
      <c r="AB87" s="24">
        <f t="shared" si="49"/>
        <v>196.67966534088134</v>
      </c>
    </row>
    <row r="88" spans="1:28" ht="14.65" thickBot="1" x14ac:dyDescent="0.5">
      <c r="A88" s="27" t="s">
        <v>145</v>
      </c>
      <c r="B88" s="27">
        <v>62.5</v>
      </c>
      <c r="C88" s="27">
        <f t="shared" si="37"/>
        <v>62.5</v>
      </c>
      <c r="D88" s="4">
        <f t="shared" si="38"/>
        <v>0</v>
      </c>
      <c r="E88" s="4">
        <f t="shared" si="32"/>
        <v>0</v>
      </c>
      <c r="F88" s="4">
        <f t="shared" si="39"/>
        <v>25</v>
      </c>
      <c r="G88" s="4">
        <f t="shared" si="50"/>
        <v>2125</v>
      </c>
      <c r="H88">
        <f t="shared" si="33"/>
        <v>1</v>
      </c>
      <c r="I88" s="24">
        <f t="shared" si="40"/>
        <v>0</v>
      </c>
      <c r="J88" s="24">
        <f t="shared" si="41"/>
        <v>0</v>
      </c>
      <c r="K88" s="24">
        <f t="shared" si="42"/>
        <v>0</v>
      </c>
      <c r="L88" s="25">
        <f t="shared" si="43"/>
        <v>0</v>
      </c>
      <c r="M88" s="24">
        <f t="shared" si="44"/>
        <v>0</v>
      </c>
      <c r="N88" s="19">
        <f t="shared" si="30"/>
        <v>0</v>
      </c>
      <c r="O88" s="19">
        <f t="shared" si="45"/>
        <v>0</v>
      </c>
      <c r="P88" s="19">
        <f t="shared" si="46"/>
        <v>32.131739816948752</v>
      </c>
      <c r="Q88" s="24">
        <f t="shared" si="54"/>
        <v>0</v>
      </c>
      <c r="R88" s="34">
        <f t="shared" si="47"/>
        <v>11</v>
      </c>
      <c r="S88" s="24">
        <f t="shared" si="34"/>
        <v>0</v>
      </c>
      <c r="T88" s="24">
        <f t="shared" si="35"/>
        <v>0</v>
      </c>
      <c r="U88" s="24">
        <f t="shared" si="36"/>
        <v>0</v>
      </c>
      <c r="V88" s="4">
        <f t="shared" si="48"/>
        <v>0</v>
      </c>
      <c r="W88" s="4">
        <f t="shared" si="31"/>
        <v>0</v>
      </c>
      <c r="Y88" s="25">
        <f t="shared" si="51"/>
        <v>525</v>
      </c>
      <c r="Z88" s="24">
        <f t="shared" si="52"/>
        <v>3.3</v>
      </c>
      <c r="AA88" s="24">
        <f t="shared" si="53"/>
        <v>393.61053719208343</v>
      </c>
      <c r="AB88" s="24">
        <f t="shared" si="49"/>
        <v>196.67966534088134</v>
      </c>
    </row>
    <row r="89" spans="1:28" ht="14.65" thickBot="1" x14ac:dyDescent="0.5">
      <c r="A89" s="27" t="s">
        <v>146</v>
      </c>
      <c r="B89" s="27">
        <v>62.5</v>
      </c>
      <c r="C89" s="27">
        <f t="shared" si="37"/>
        <v>62.5</v>
      </c>
      <c r="D89" s="4">
        <f t="shared" si="38"/>
        <v>0</v>
      </c>
      <c r="E89" s="4">
        <f t="shared" si="32"/>
        <v>0</v>
      </c>
      <c r="F89" s="4">
        <f t="shared" si="39"/>
        <v>25</v>
      </c>
      <c r="G89" s="4">
        <f t="shared" si="50"/>
        <v>2150</v>
      </c>
      <c r="H89">
        <f t="shared" si="33"/>
        <v>2</v>
      </c>
      <c r="I89" s="24">
        <f t="shared" si="40"/>
        <v>0</v>
      </c>
      <c r="J89" s="24">
        <f t="shared" si="41"/>
        <v>0</v>
      </c>
      <c r="K89" s="24">
        <f t="shared" si="42"/>
        <v>0</v>
      </c>
      <c r="L89" s="25">
        <f t="shared" si="43"/>
        <v>0</v>
      </c>
      <c r="M89" s="24">
        <f t="shared" si="44"/>
        <v>0</v>
      </c>
      <c r="N89" s="19">
        <f t="shared" si="30"/>
        <v>0</v>
      </c>
      <c r="O89" s="19">
        <f t="shared" si="45"/>
        <v>0</v>
      </c>
      <c r="P89" s="19">
        <f t="shared" si="46"/>
        <v>32.131739816948752</v>
      </c>
      <c r="Q89" s="24">
        <f t="shared" si="54"/>
        <v>0</v>
      </c>
      <c r="R89" s="34">
        <f t="shared" si="47"/>
        <v>11</v>
      </c>
      <c r="S89" s="24">
        <f t="shared" si="34"/>
        <v>0</v>
      </c>
      <c r="T89" s="24">
        <f t="shared" si="35"/>
        <v>0</v>
      </c>
      <c r="U89" s="24">
        <f t="shared" si="36"/>
        <v>0</v>
      </c>
      <c r="V89" s="4">
        <f t="shared" si="48"/>
        <v>0</v>
      </c>
      <c r="W89" s="4">
        <f t="shared" si="31"/>
        <v>0</v>
      </c>
      <c r="Y89" s="25">
        <f t="shared" si="51"/>
        <v>525</v>
      </c>
      <c r="Z89" s="24">
        <f t="shared" si="52"/>
        <v>3.3</v>
      </c>
      <c r="AA89" s="24">
        <f t="shared" si="53"/>
        <v>393.61053719208343</v>
      </c>
      <c r="AB89" s="24">
        <f t="shared" si="49"/>
        <v>196.67966534088134</v>
      </c>
    </row>
    <row r="90" spans="1:28" ht="14.65" thickBot="1" x14ac:dyDescent="0.5">
      <c r="A90" s="27" t="s">
        <v>147</v>
      </c>
      <c r="B90" s="27">
        <v>62.5</v>
      </c>
      <c r="C90" s="27">
        <f t="shared" si="37"/>
        <v>62.5</v>
      </c>
      <c r="D90" s="4">
        <f t="shared" si="38"/>
        <v>0</v>
      </c>
      <c r="E90" s="4">
        <f t="shared" si="32"/>
        <v>0</v>
      </c>
      <c r="F90" s="4">
        <f t="shared" si="39"/>
        <v>25</v>
      </c>
      <c r="G90" s="4">
        <f t="shared" si="50"/>
        <v>2175</v>
      </c>
      <c r="H90">
        <f t="shared" si="33"/>
        <v>3</v>
      </c>
      <c r="I90" s="24">
        <f t="shared" si="40"/>
        <v>0</v>
      </c>
      <c r="J90" s="24">
        <f t="shared" si="41"/>
        <v>0</v>
      </c>
      <c r="K90" s="24">
        <f t="shared" si="42"/>
        <v>0</v>
      </c>
      <c r="L90" s="25">
        <f t="shared" si="43"/>
        <v>0</v>
      </c>
      <c r="M90" s="24">
        <f t="shared" si="44"/>
        <v>0</v>
      </c>
      <c r="N90" s="19">
        <f t="shared" si="30"/>
        <v>0</v>
      </c>
      <c r="O90" s="19">
        <f t="shared" si="45"/>
        <v>0</v>
      </c>
      <c r="P90" s="19">
        <f t="shared" si="46"/>
        <v>32.131739816948752</v>
      </c>
      <c r="Q90" s="24">
        <f t="shared" si="54"/>
        <v>0</v>
      </c>
      <c r="R90" s="34">
        <f t="shared" si="47"/>
        <v>11</v>
      </c>
      <c r="S90" s="24">
        <f t="shared" si="34"/>
        <v>0</v>
      </c>
      <c r="T90" s="24">
        <f t="shared" si="35"/>
        <v>0</v>
      </c>
      <c r="U90" s="24">
        <f t="shared" si="36"/>
        <v>0</v>
      </c>
      <c r="V90" s="4">
        <f t="shared" si="48"/>
        <v>0</v>
      </c>
      <c r="W90" s="4">
        <f t="shared" si="31"/>
        <v>0</v>
      </c>
      <c r="Y90" s="25">
        <f t="shared" si="51"/>
        <v>525</v>
      </c>
      <c r="Z90" s="24">
        <f t="shared" si="52"/>
        <v>3.3</v>
      </c>
      <c r="AA90" s="24">
        <f t="shared" si="53"/>
        <v>393.61053719208343</v>
      </c>
      <c r="AB90" s="24">
        <f t="shared" si="49"/>
        <v>196.67966534088134</v>
      </c>
    </row>
    <row r="91" spans="1:28" ht="14.65" thickBot="1" x14ac:dyDescent="0.5">
      <c r="A91" s="27" t="s">
        <v>148</v>
      </c>
      <c r="B91" s="27">
        <v>62.5</v>
      </c>
      <c r="C91" s="27">
        <f t="shared" si="37"/>
        <v>62.5</v>
      </c>
      <c r="D91" s="4">
        <f t="shared" si="38"/>
        <v>0</v>
      </c>
      <c r="E91" s="4">
        <f t="shared" si="32"/>
        <v>0</v>
      </c>
      <c r="F91" s="4">
        <f t="shared" si="39"/>
        <v>25</v>
      </c>
      <c r="G91" s="4">
        <f t="shared" si="50"/>
        <v>2200</v>
      </c>
      <c r="H91">
        <f t="shared" si="33"/>
        <v>0</v>
      </c>
      <c r="I91" s="24">
        <f t="shared" si="40"/>
        <v>0</v>
      </c>
      <c r="J91" s="24">
        <f t="shared" si="41"/>
        <v>0</v>
      </c>
      <c r="K91" s="24">
        <f t="shared" si="42"/>
        <v>0</v>
      </c>
      <c r="L91" s="25">
        <f t="shared" si="43"/>
        <v>0</v>
      </c>
      <c r="M91" s="24">
        <f t="shared" si="44"/>
        <v>0</v>
      </c>
      <c r="N91" s="19">
        <f t="shared" si="30"/>
        <v>0</v>
      </c>
      <c r="O91" s="19">
        <f t="shared" si="45"/>
        <v>0</v>
      </c>
      <c r="P91" s="19">
        <f t="shared" si="46"/>
        <v>32.131739816948752</v>
      </c>
      <c r="Q91" s="24">
        <f t="shared" si="54"/>
        <v>0</v>
      </c>
      <c r="R91" s="34">
        <f t="shared" si="47"/>
        <v>11</v>
      </c>
      <c r="S91" s="24">
        <f t="shared" si="34"/>
        <v>0</v>
      </c>
      <c r="T91" s="24">
        <f t="shared" si="35"/>
        <v>0</v>
      </c>
      <c r="U91" s="24">
        <f t="shared" si="36"/>
        <v>0</v>
      </c>
      <c r="V91" s="4">
        <f t="shared" si="48"/>
        <v>0</v>
      </c>
      <c r="W91" s="4">
        <f t="shared" si="31"/>
        <v>0</v>
      </c>
      <c r="Y91" s="25">
        <f t="shared" si="51"/>
        <v>525</v>
      </c>
      <c r="Z91" s="24">
        <f t="shared" si="52"/>
        <v>3.3</v>
      </c>
      <c r="AA91" s="24">
        <f t="shared" si="53"/>
        <v>393.61053719208343</v>
      </c>
      <c r="AB91" s="24">
        <f t="shared" si="49"/>
        <v>196.67966534088134</v>
      </c>
    </row>
    <row r="92" spans="1:28" ht="14.65" thickBot="1" x14ac:dyDescent="0.5">
      <c r="A92" s="27" t="s">
        <v>149</v>
      </c>
      <c r="B92" s="27">
        <v>62.5</v>
      </c>
      <c r="C92" s="27">
        <f t="shared" si="37"/>
        <v>62.5</v>
      </c>
      <c r="D92" s="4">
        <f t="shared" si="38"/>
        <v>0</v>
      </c>
      <c r="E92" s="4">
        <f t="shared" si="32"/>
        <v>0</v>
      </c>
      <c r="F92" s="4">
        <f t="shared" si="39"/>
        <v>25</v>
      </c>
      <c r="G92" s="4">
        <f t="shared" si="50"/>
        <v>2225</v>
      </c>
      <c r="H92">
        <f t="shared" si="33"/>
        <v>1</v>
      </c>
      <c r="I92" s="24">
        <f t="shared" si="40"/>
        <v>0</v>
      </c>
      <c r="J92" s="24">
        <f t="shared" si="41"/>
        <v>0</v>
      </c>
      <c r="K92" s="24">
        <f t="shared" si="42"/>
        <v>0</v>
      </c>
      <c r="L92" s="25">
        <f t="shared" si="43"/>
        <v>0</v>
      </c>
      <c r="M92" s="24">
        <f t="shared" si="44"/>
        <v>0</v>
      </c>
      <c r="N92" s="19">
        <f t="shared" si="30"/>
        <v>0</v>
      </c>
      <c r="O92" s="19">
        <f t="shared" si="45"/>
        <v>0</v>
      </c>
      <c r="P92" s="19">
        <f t="shared" si="46"/>
        <v>32.131739816948752</v>
      </c>
      <c r="Q92" s="24">
        <f t="shared" si="54"/>
        <v>0</v>
      </c>
      <c r="R92" s="34">
        <f t="shared" si="47"/>
        <v>11</v>
      </c>
      <c r="S92" s="24">
        <f t="shared" si="34"/>
        <v>0</v>
      </c>
      <c r="T92" s="24">
        <f t="shared" si="35"/>
        <v>0</v>
      </c>
      <c r="U92" s="24">
        <f t="shared" si="36"/>
        <v>0</v>
      </c>
      <c r="V92" s="4">
        <f t="shared" si="48"/>
        <v>0</v>
      </c>
      <c r="W92" s="4">
        <f t="shared" si="31"/>
        <v>0</v>
      </c>
      <c r="Y92" s="25">
        <f t="shared" si="51"/>
        <v>525</v>
      </c>
      <c r="Z92" s="24">
        <f t="shared" si="52"/>
        <v>3.3</v>
      </c>
      <c r="AA92" s="24">
        <f t="shared" si="53"/>
        <v>393.61053719208343</v>
      </c>
      <c r="AB92" s="24">
        <f t="shared" si="49"/>
        <v>196.67966534088134</v>
      </c>
    </row>
    <row r="93" spans="1:28" ht="14.65" thickBot="1" x14ac:dyDescent="0.5">
      <c r="A93" s="27" t="s">
        <v>150</v>
      </c>
      <c r="B93" s="27">
        <v>62.5</v>
      </c>
      <c r="C93" s="27">
        <f t="shared" si="37"/>
        <v>62.5</v>
      </c>
      <c r="D93" s="4">
        <f t="shared" si="38"/>
        <v>0</v>
      </c>
      <c r="E93" s="4">
        <f t="shared" si="32"/>
        <v>0</v>
      </c>
      <c r="F93" s="4">
        <f t="shared" si="39"/>
        <v>25</v>
      </c>
      <c r="G93" s="4">
        <f t="shared" si="50"/>
        <v>2250</v>
      </c>
      <c r="H93">
        <f t="shared" si="33"/>
        <v>2</v>
      </c>
      <c r="I93" s="24">
        <f t="shared" si="40"/>
        <v>0</v>
      </c>
      <c r="J93" s="24">
        <f t="shared" si="41"/>
        <v>0</v>
      </c>
      <c r="K93" s="24">
        <f t="shared" si="42"/>
        <v>0</v>
      </c>
      <c r="L93" s="25">
        <f t="shared" si="43"/>
        <v>0</v>
      </c>
      <c r="M93" s="24">
        <f t="shared" si="44"/>
        <v>0</v>
      </c>
      <c r="N93" s="19">
        <f t="shared" si="30"/>
        <v>0</v>
      </c>
      <c r="O93" s="19">
        <f t="shared" si="45"/>
        <v>0</v>
      </c>
      <c r="P93" s="19">
        <f t="shared" si="46"/>
        <v>32.131739816948752</v>
      </c>
      <c r="Q93" s="24">
        <f t="shared" si="54"/>
        <v>0</v>
      </c>
      <c r="R93" s="34">
        <f t="shared" si="47"/>
        <v>11</v>
      </c>
      <c r="S93" s="24">
        <f t="shared" si="34"/>
        <v>0</v>
      </c>
      <c r="T93" s="24">
        <f t="shared" si="35"/>
        <v>0</v>
      </c>
      <c r="U93" s="24">
        <f t="shared" si="36"/>
        <v>0</v>
      </c>
      <c r="V93" s="4">
        <f t="shared" si="48"/>
        <v>0</v>
      </c>
      <c r="W93" s="4">
        <f t="shared" si="31"/>
        <v>0</v>
      </c>
      <c r="Y93" s="25">
        <f t="shared" si="51"/>
        <v>525</v>
      </c>
      <c r="Z93" s="24">
        <f t="shared" si="52"/>
        <v>3.3</v>
      </c>
      <c r="AA93" s="24">
        <f t="shared" si="53"/>
        <v>393.61053719208343</v>
      </c>
      <c r="AB93" s="24">
        <f t="shared" si="49"/>
        <v>196.67966534088134</v>
      </c>
    </row>
    <row r="94" spans="1:28" ht="14.65" thickBot="1" x14ac:dyDescent="0.5">
      <c r="A94" s="27" t="s">
        <v>151</v>
      </c>
      <c r="B94" s="27">
        <v>62.5</v>
      </c>
      <c r="C94" s="27">
        <f t="shared" si="37"/>
        <v>62.5</v>
      </c>
      <c r="D94" s="4">
        <f t="shared" si="38"/>
        <v>0</v>
      </c>
      <c r="E94" s="4">
        <f t="shared" si="32"/>
        <v>0</v>
      </c>
      <c r="F94" s="4">
        <f t="shared" si="39"/>
        <v>25</v>
      </c>
      <c r="G94" s="4">
        <f t="shared" si="50"/>
        <v>2275</v>
      </c>
      <c r="H94">
        <f t="shared" si="33"/>
        <v>3</v>
      </c>
      <c r="I94" s="24">
        <f t="shared" si="40"/>
        <v>0</v>
      </c>
      <c r="J94" s="24">
        <f t="shared" si="41"/>
        <v>0</v>
      </c>
      <c r="K94" s="24">
        <f t="shared" si="42"/>
        <v>0</v>
      </c>
      <c r="L94" s="25">
        <f t="shared" si="43"/>
        <v>0</v>
      </c>
      <c r="M94" s="24">
        <f t="shared" si="44"/>
        <v>0</v>
      </c>
      <c r="N94" s="19">
        <f t="shared" si="30"/>
        <v>0</v>
      </c>
      <c r="O94" s="19">
        <f t="shared" si="45"/>
        <v>0</v>
      </c>
      <c r="P94" s="19">
        <f t="shared" si="46"/>
        <v>32.131739816948752</v>
      </c>
      <c r="Q94" s="24">
        <f t="shared" si="54"/>
        <v>0</v>
      </c>
      <c r="R94" s="34">
        <f t="shared" si="47"/>
        <v>11</v>
      </c>
      <c r="S94" s="24">
        <f t="shared" si="34"/>
        <v>0</v>
      </c>
      <c r="T94" s="24">
        <f t="shared" si="35"/>
        <v>0</v>
      </c>
      <c r="U94" s="24">
        <f t="shared" si="36"/>
        <v>0</v>
      </c>
      <c r="V94" s="4">
        <f t="shared" si="48"/>
        <v>0</v>
      </c>
      <c r="W94" s="4">
        <f t="shared" si="31"/>
        <v>0</v>
      </c>
      <c r="Y94" s="25">
        <f t="shared" si="51"/>
        <v>525</v>
      </c>
      <c r="Z94" s="24">
        <f t="shared" si="52"/>
        <v>3.3</v>
      </c>
      <c r="AA94" s="24">
        <f t="shared" si="53"/>
        <v>393.61053719208343</v>
      </c>
      <c r="AB94" s="24">
        <f t="shared" si="49"/>
        <v>196.67966534088134</v>
      </c>
    </row>
    <row r="95" spans="1:28" ht="14.65" thickBot="1" x14ac:dyDescent="0.5">
      <c r="A95" s="27" t="s">
        <v>152</v>
      </c>
      <c r="B95" s="27">
        <v>62.5</v>
      </c>
      <c r="C95" s="27">
        <f t="shared" si="37"/>
        <v>62.5</v>
      </c>
      <c r="D95" s="4">
        <f t="shared" si="38"/>
        <v>0</v>
      </c>
      <c r="E95" s="4">
        <f t="shared" si="32"/>
        <v>0</v>
      </c>
      <c r="F95" s="4">
        <f t="shared" si="39"/>
        <v>25</v>
      </c>
      <c r="G95" s="4">
        <f t="shared" si="50"/>
        <v>2300</v>
      </c>
      <c r="H95">
        <f t="shared" si="33"/>
        <v>0</v>
      </c>
      <c r="I95" s="24">
        <f t="shared" si="40"/>
        <v>0</v>
      </c>
      <c r="J95" s="24">
        <f t="shared" si="41"/>
        <v>0</v>
      </c>
      <c r="K95" s="24">
        <f t="shared" si="42"/>
        <v>0</v>
      </c>
      <c r="L95" s="25">
        <f t="shared" si="43"/>
        <v>0</v>
      </c>
      <c r="M95" s="24">
        <f t="shared" si="44"/>
        <v>0</v>
      </c>
      <c r="N95" s="19">
        <f t="shared" si="30"/>
        <v>0</v>
      </c>
      <c r="O95" s="19">
        <f t="shared" si="45"/>
        <v>0</v>
      </c>
      <c r="P95" s="19">
        <f t="shared" si="46"/>
        <v>32.131739816948752</v>
      </c>
      <c r="Q95" s="24">
        <f t="shared" si="54"/>
        <v>0</v>
      </c>
      <c r="R95" s="34">
        <f t="shared" si="47"/>
        <v>11</v>
      </c>
      <c r="S95" s="24">
        <f t="shared" si="34"/>
        <v>0</v>
      </c>
      <c r="T95" s="24">
        <f t="shared" si="35"/>
        <v>0</v>
      </c>
      <c r="U95" s="24">
        <f t="shared" si="36"/>
        <v>0</v>
      </c>
      <c r="V95" s="4">
        <f t="shared" si="48"/>
        <v>0</v>
      </c>
      <c r="W95" s="4">
        <f t="shared" si="31"/>
        <v>0</v>
      </c>
      <c r="Y95" s="25">
        <f t="shared" si="51"/>
        <v>525</v>
      </c>
      <c r="Z95" s="24">
        <f t="shared" si="52"/>
        <v>3.3</v>
      </c>
      <c r="AA95" s="24">
        <f t="shared" si="53"/>
        <v>393.61053719208343</v>
      </c>
      <c r="AB95" s="24">
        <f t="shared" si="49"/>
        <v>196.67966534088134</v>
      </c>
    </row>
    <row r="96" spans="1:28" ht="14.65" thickBot="1" x14ac:dyDescent="0.5">
      <c r="A96" s="27" t="s">
        <v>153</v>
      </c>
      <c r="B96" s="27">
        <v>62.5</v>
      </c>
      <c r="C96" s="27">
        <f t="shared" si="37"/>
        <v>62.5</v>
      </c>
      <c r="D96" s="4">
        <f t="shared" si="38"/>
        <v>0</v>
      </c>
      <c r="E96" s="4">
        <f t="shared" si="32"/>
        <v>0</v>
      </c>
      <c r="F96" s="4">
        <f t="shared" si="39"/>
        <v>25</v>
      </c>
      <c r="G96" s="4">
        <f t="shared" si="50"/>
        <v>2325</v>
      </c>
      <c r="H96">
        <f t="shared" si="33"/>
        <v>1</v>
      </c>
      <c r="I96" s="24">
        <f t="shared" si="40"/>
        <v>0</v>
      </c>
      <c r="J96" s="24">
        <f t="shared" si="41"/>
        <v>0</v>
      </c>
      <c r="K96" s="24">
        <f t="shared" si="42"/>
        <v>0</v>
      </c>
      <c r="L96" s="25">
        <f t="shared" si="43"/>
        <v>0</v>
      </c>
      <c r="M96" s="24">
        <f t="shared" si="44"/>
        <v>0</v>
      </c>
      <c r="N96" s="19">
        <f t="shared" si="30"/>
        <v>0</v>
      </c>
      <c r="O96" s="19">
        <f t="shared" si="45"/>
        <v>0</v>
      </c>
      <c r="P96" s="19">
        <f t="shared" si="46"/>
        <v>32.131739816948752</v>
      </c>
      <c r="Q96" s="24">
        <f t="shared" si="54"/>
        <v>0</v>
      </c>
      <c r="R96" s="34">
        <f t="shared" si="47"/>
        <v>11</v>
      </c>
      <c r="S96" s="24">
        <f t="shared" si="34"/>
        <v>0</v>
      </c>
      <c r="T96" s="24">
        <f t="shared" si="35"/>
        <v>0</v>
      </c>
      <c r="U96" s="24">
        <f t="shared" si="36"/>
        <v>0</v>
      </c>
      <c r="V96" s="4">
        <f t="shared" si="48"/>
        <v>0</v>
      </c>
      <c r="W96" s="4">
        <f t="shared" si="31"/>
        <v>0</v>
      </c>
      <c r="Y96" s="25">
        <f t="shared" si="51"/>
        <v>525</v>
      </c>
      <c r="Z96" s="24">
        <f t="shared" si="52"/>
        <v>3.3</v>
      </c>
      <c r="AA96" s="24">
        <f t="shared" si="53"/>
        <v>393.61053719208343</v>
      </c>
      <c r="AB96" s="24">
        <f t="shared" si="49"/>
        <v>196.67966534088134</v>
      </c>
    </row>
    <row r="97" spans="1:28" ht="14.65" thickBot="1" x14ac:dyDescent="0.5">
      <c r="A97" s="27" t="s">
        <v>154</v>
      </c>
      <c r="B97" s="27">
        <v>62.5</v>
      </c>
      <c r="C97" s="27">
        <f t="shared" si="37"/>
        <v>62.5</v>
      </c>
      <c r="D97" s="4">
        <f t="shared" si="38"/>
        <v>0</v>
      </c>
      <c r="E97" s="4">
        <f t="shared" si="32"/>
        <v>0</v>
      </c>
      <c r="F97" s="4">
        <f t="shared" si="39"/>
        <v>25</v>
      </c>
      <c r="G97" s="4">
        <f t="shared" si="50"/>
        <v>2350</v>
      </c>
      <c r="H97">
        <f t="shared" si="33"/>
        <v>2</v>
      </c>
      <c r="I97" s="24">
        <f t="shared" si="40"/>
        <v>0</v>
      </c>
      <c r="J97" s="24">
        <f t="shared" si="41"/>
        <v>0</v>
      </c>
      <c r="K97" s="24">
        <f t="shared" si="42"/>
        <v>0</v>
      </c>
      <c r="L97" s="25">
        <f t="shared" si="43"/>
        <v>0</v>
      </c>
      <c r="M97" s="24">
        <f t="shared" si="44"/>
        <v>0</v>
      </c>
      <c r="N97" s="19">
        <f t="shared" si="30"/>
        <v>0</v>
      </c>
      <c r="O97" s="19">
        <f t="shared" si="45"/>
        <v>0</v>
      </c>
      <c r="P97" s="19">
        <f t="shared" si="46"/>
        <v>32.131739816948752</v>
      </c>
      <c r="Q97" s="24">
        <f t="shared" si="54"/>
        <v>0</v>
      </c>
      <c r="R97" s="34">
        <f t="shared" si="47"/>
        <v>11</v>
      </c>
      <c r="S97" s="24">
        <f t="shared" si="34"/>
        <v>0</v>
      </c>
      <c r="T97" s="24">
        <f t="shared" si="35"/>
        <v>0</v>
      </c>
      <c r="U97" s="24">
        <f t="shared" si="36"/>
        <v>0</v>
      </c>
      <c r="V97" s="4">
        <f t="shared" si="48"/>
        <v>0</v>
      </c>
      <c r="W97" s="4">
        <f t="shared" si="31"/>
        <v>0</v>
      </c>
      <c r="Y97" s="25">
        <f t="shared" si="51"/>
        <v>525</v>
      </c>
      <c r="Z97" s="24">
        <f t="shared" si="52"/>
        <v>3.3</v>
      </c>
      <c r="AA97" s="24">
        <f t="shared" si="53"/>
        <v>393.61053719208343</v>
      </c>
      <c r="AB97" s="24">
        <f t="shared" si="49"/>
        <v>196.67966534088134</v>
      </c>
    </row>
    <row r="98" spans="1:28" ht="14.65" thickBot="1" x14ac:dyDescent="0.5">
      <c r="A98" s="27" t="s">
        <v>155</v>
      </c>
      <c r="B98" s="27">
        <v>62.5</v>
      </c>
      <c r="C98" s="27">
        <f t="shared" si="37"/>
        <v>62.5</v>
      </c>
      <c r="D98" s="4">
        <f t="shared" si="38"/>
        <v>0</v>
      </c>
      <c r="E98" s="4">
        <f t="shared" si="32"/>
        <v>0</v>
      </c>
      <c r="F98" s="4">
        <f t="shared" si="39"/>
        <v>25</v>
      </c>
      <c r="G98" s="4">
        <f t="shared" si="50"/>
        <v>2375</v>
      </c>
      <c r="H98">
        <f t="shared" si="33"/>
        <v>3</v>
      </c>
      <c r="I98" s="24">
        <f t="shared" si="40"/>
        <v>0</v>
      </c>
      <c r="J98" s="24">
        <f t="shared" si="41"/>
        <v>0</v>
      </c>
      <c r="K98" s="24">
        <f t="shared" si="42"/>
        <v>0</v>
      </c>
      <c r="L98" s="25">
        <f t="shared" si="43"/>
        <v>0</v>
      </c>
      <c r="M98" s="24">
        <f t="shared" si="44"/>
        <v>0</v>
      </c>
      <c r="N98" s="19">
        <f t="shared" si="30"/>
        <v>0</v>
      </c>
      <c r="O98" s="19">
        <f t="shared" si="45"/>
        <v>0</v>
      </c>
      <c r="P98" s="19">
        <f t="shared" si="46"/>
        <v>32.131739816948752</v>
      </c>
      <c r="Q98" s="24">
        <f t="shared" si="54"/>
        <v>0</v>
      </c>
      <c r="R98" s="34">
        <f t="shared" si="47"/>
        <v>11</v>
      </c>
      <c r="S98" s="24">
        <f t="shared" si="34"/>
        <v>0</v>
      </c>
      <c r="T98" s="24">
        <f t="shared" si="35"/>
        <v>0</v>
      </c>
      <c r="U98" s="24">
        <f t="shared" si="36"/>
        <v>0</v>
      </c>
      <c r="V98" s="4">
        <f t="shared" si="48"/>
        <v>0</v>
      </c>
      <c r="W98" s="4">
        <f t="shared" si="31"/>
        <v>0</v>
      </c>
      <c r="Y98" s="25">
        <f t="shared" si="51"/>
        <v>525</v>
      </c>
      <c r="Z98" s="24">
        <f t="shared" si="52"/>
        <v>3.3</v>
      </c>
      <c r="AA98" s="24">
        <f t="shared" si="53"/>
        <v>393.61053719208343</v>
      </c>
      <c r="AB98" s="24">
        <f t="shared" si="49"/>
        <v>196.67966534088134</v>
      </c>
    </row>
    <row r="99" spans="1:28" ht="14.65" thickBot="1" x14ac:dyDescent="0.5">
      <c r="A99" s="27" t="s">
        <v>156</v>
      </c>
      <c r="B99" s="27">
        <v>62.5</v>
      </c>
      <c r="C99" s="27">
        <f t="shared" si="37"/>
        <v>62.5</v>
      </c>
      <c r="D99" s="4">
        <f t="shared" si="38"/>
        <v>0</v>
      </c>
      <c r="E99" s="4">
        <f t="shared" si="32"/>
        <v>0</v>
      </c>
      <c r="F99" s="4">
        <f t="shared" si="39"/>
        <v>25</v>
      </c>
      <c r="G99" s="4">
        <f t="shared" si="50"/>
        <v>2400</v>
      </c>
      <c r="H99">
        <f t="shared" si="33"/>
        <v>0</v>
      </c>
      <c r="I99" s="24">
        <f t="shared" si="40"/>
        <v>0</v>
      </c>
      <c r="J99" s="24">
        <f t="shared" si="41"/>
        <v>0</v>
      </c>
      <c r="K99" s="24">
        <f t="shared" si="42"/>
        <v>0</v>
      </c>
      <c r="L99" s="25">
        <f t="shared" si="43"/>
        <v>0</v>
      </c>
      <c r="M99" s="24">
        <f t="shared" si="44"/>
        <v>0</v>
      </c>
      <c r="N99" s="19">
        <f t="shared" si="30"/>
        <v>0</v>
      </c>
      <c r="O99" s="19">
        <f t="shared" si="45"/>
        <v>0</v>
      </c>
      <c r="P99" s="19">
        <f t="shared" si="46"/>
        <v>32.131739816948752</v>
      </c>
      <c r="Q99" s="24">
        <f t="shared" si="54"/>
        <v>0</v>
      </c>
      <c r="R99" s="34">
        <f t="shared" si="47"/>
        <v>11</v>
      </c>
      <c r="S99" s="24">
        <f t="shared" si="34"/>
        <v>0</v>
      </c>
      <c r="T99" s="24">
        <f t="shared" si="35"/>
        <v>0</v>
      </c>
      <c r="U99" s="24">
        <f t="shared" si="36"/>
        <v>0</v>
      </c>
      <c r="V99" s="4">
        <f t="shared" si="48"/>
        <v>0</v>
      </c>
      <c r="W99" s="4">
        <f t="shared" si="31"/>
        <v>0</v>
      </c>
      <c r="Y99" s="25">
        <f t="shared" si="51"/>
        <v>525</v>
      </c>
      <c r="Z99" s="24">
        <f t="shared" si="52"/>
        <v>3.3</v>
      </c>
      <c r="AA99" s="24">
        <f t="shared" si="53"/>
        <v>393.61053719208343</v>
      </c>
      <c r="AB99" s="24">
        <f t="shared" si="49"/>
        <v>196.67966534088134</v>
      </c>
    </row>
    <row r="100" spans="1:28" ht="14.65" thickBot="1" x14ac:dyDescent="0.5">
      <c r="A100" s="27" t="s">
        <v>157</v>
      </c>
      <c r="B100" s="27">
        <v>62.5</v>
      </c>
      <c r="C100" s="27">
        <f t="shared" si="37"/>
        <v>62.5</v>
      </c>
      <c r="D100" s="4">
        <f t="shared" si="38"/>
        <v>0</v>
      </c>
      <c r="E100" s="4">
        <f t="shared" si="32"/>
        <v>0</v>
      </c>
      <c r="F100" s="4">
        <f t="shared" si="39"/>
        <v>25</v>
      </c>
      <c r="G100" s="4">
        <f t="shared" si="50"/>
        <v>2425</v>
      </c>
      <c r="H100">
        <f t="shared" si="33"/>
        <v>1</v>
      </c>
      <c r="I100" s="24">
        <f t="shared" si="40"/>
        <v>0</v>
      </c>
      <c r="J100" s="24">
        <f t="shared" si="41"/>
        <v>0</v>
      </c>
      <c r="K100" s="24">
        <f t="shared" si="42"/>
        <v>0</v>
      </c>
      <c r="L100" s="25">
        <f t="shared" si="43"/>
        <v>0</v>
      </c>
      <c r="M100" s="24">
        <f t="shared" si="44"/>
        <v>0</v>
      </c>
      <c r="N100" s="19">
        <f t="shared" si="30"/>
        <v>0</v>
      </c>
      <c r="O100" s="19">
        <f t="shared" si="45"/>
        <v>0</v>
      </c>
      <c r="P100" s="19">
        <f t="shared" si="46"/>
        <v>32.131739816948752</v>
      </c>
      <c r="Q100" s="24">
        <f t="shared" si="54"/>
        <v>0</v>
      </c>
      <c r="R100" s="34">
        <f t="shared" si="47"/>
        <v>11</v>
      </c>
      <c r="S100" s="24">
        <f t="shared" si="34"/>
        <v>0</v>
      </c>
      <c r="T100" s="24">
        <f t="shared" si="35"/>
        <v>0</v>
      </c>
      <c r="U100" s="24">
        <f t="shared" si="36"/>
        <v>0</v>
      </c>
      <c r="V100" s="4">
        <f t="shared" si="48"/>
        <v>0</v>
      </c>
      <c r="W100" s="4">
        <f t="shared" si="31"/>
        <v>0</v>
      </c>
      <c r="Y100" s="25">
        <f t="shared" si="51"/>
        <v>525</v>
      </c>
      <c r="Z100" s="24">
        <f t="shared" si="52"/>
        <v>3.3</v>
      </c>
      <c r="AA100" s="24">
        <f t="shared" si="53"/>
        <v>393.61053719208343</v>
      </c>
      <c r="AB100" s="24">
        <f t="shared" si="49"/>
        <v>196.67966534088134</v>
      </c>
    </row>
    <row r="101" spans="1:28" ht="14.65" thickBot="1" x14ac:dyDescent="0.5">
      <c r="A101" s="27" t="s">
        <v>158</v>
      </c>
      <c r="B101" s="27">
        <v>62.5</v>
      </c>
      <c r="C101" s="27">
        <f t="shared" si="37"/>
        <v>62.5</v>
      </c>
      <c r="D101" s="4">
        <f t="shared" si="38"/>
        <v>0</v>
      </c>
      <c r="E101" s="4">
        <f t="shared" si="32"/>
        <v>0</v>
      </c>
      <c r="F101" s="4">
        <f t="shared" si="39"/>
        <v>25</v>
      </c>
      <c r="G101" s="4">
        <f t="shared" si="50"/>
        <v>2450</v>
      </c>
      <c r="H101">
        <f t="shared" si="33"/>
        <v>2</v>
      </c>
      <c r="I101" s="24">
        <f t="shared" si="40"/>
        <v>0</v>
      </c>
      <c r="J101" s="24">
        <f t="shared" si="41"/>
        <v>0</v>
      </c>
      <c r="K101" s="24">
        <f t="shared" si="42"/>
        <v>0</v>
      </c>
      <c r="L101" s="25">
        <f t="shared" si="43"/>
        <v>0</v>
      </c>
      <c r="M101" s="24">
        <f t="shared" si="44"/>
        <v>0</v>
      </c>
      <c r="N101" s="19">
        <f t="shared" si="30"/>
        <v>0</v>
      </c>
      <c r="O101" s="19">
        <f t="shared" si="45"/>
        <v>0</v>
      </c>
      <c r="P101" s="19">
        <f t="shared" si="46"/>
        <v>32.131739816948752</v>
      </c>
      <c r="Q101" s="24">
        <f t="shared" si="54"/>
        <v>0</v>
      </c>
      <c r="R101" s="34">
        <f t="shared" si="47"/>
        <v>11</v>
      </c>
      <c r="S101" s="24">
        <f t="shared" si="34"/>
        <v>0</v>
      </c>
      <c r="T101" s="24">
        <f t="shared" si="35"/>
        <v>0</v>
      </c>
      <c r="U101" s="24">
        <f t="shared" si="36"/>
        <v>0</v>
      </c>
      <c r="V101" s="4">
        <f t="shared" si="48"/>
        <v>0</v>
      </c>
      <c r="W101" s="4">
        <f t="shared" si="31"/>
        <v>0</v>
      </c>
      <c r="Y101" s="25">
        <f t="shared" si="51"/>
        <v>525</v>
      </c>
      <c r="Z101" s="24">
        <f t="shared" si="52"/>
        <v>3.3</v>
      </c>
      <c r="AA101" s="24">
        <f t="shared" si="53"/>
        <v>393.61053719208343</v>
      </c>
      <c r="AB101" s="24">
        <f t="shared" si="49"/>
        <v>196.67966534088134</v>
      </c>
    </row>
    <row r="102" spans="1:28" ht="14.65" thickBot="1" x14ac:dyDescent="0.5">
      <c r="A102" s="27" t="s">
        <v>159</v>
      </c>
      <c r="B102" s="27">
        <v>62.5</v>
      </c>
      <c r="C102" s="27">
        <f t="shared" si="37"/>
        <v>62.5</v>
      </c>
      <c r="D102" s="4">
        <f t="shared" si="38"/>
        <v>0</v>
      </c>
      <c r="E102" s="4">
        <f t="shared" si="32"/>
        <v>0</v>
      </c>
      <c r="F102" s="4">
        <f t="shared" si="39"/>
        <v>25</v>
      </c>
      <c r="G102" s="4">
        <f t="shared" si="50"/>
        <v>2475</v>
      </c>
      <c r="H102">
        <f t="shared" si="33"/>
        <v>3</v>
      </c>
      <c r="I102" s="24">
        <f t="shared" si="40"/>
        <v>0</v>
      </c>
      <c r="J102" s="24">
        <f t="shared" si="41"/>
        <v>0</v>
      </c>
      <c r="K102" s="24">
        <f t="shared" si="42"/>
        <v>0</v>
      </c>
      <c r="L102" s="25">
        <f t="shared" si="43"/>
        <v>0</v>
      </c>
      <c r="M102" s="24">
        <f t="shared" si="44"/>
        <v>0</v>
      </c>
      <c r="N102" s="19">
        <f t="shared" si="30"/>
        <v>0</v>
      </c>
      <c r="O102" s="19">
        <f t="shared" si="45"/>
        <v>0</v>
      </c>
      <c r="P102" s="19">
        <f t="shared" si="46"/>
        <v>32.131739816948752</v>
      </c>
      <c r="Q102" s="24">
        <f t="shared" si="54"/>
        <v>0</v>
      </c>
      <c r="R102" s="34">
        <f t="shared" si="47"/>
        <v>11</v>
      </c>
      <c r="S102" s="24">
        <f t="shared" si="34"/>
        <v>0</v>
      </c>
      <c r="T102" s="24">
        <f t="shared" si="35"/>
        <v>0</v>
      </c>
      <c r="U102" s="24">
        <f t="shared" si="36"/>
        <v>0</v>
      </c>
      <c r="V102" s="4">
        <f t="shared" si="48"/>
        <v>0</v>
      </c>
      <c r="W102" s="4">
        <f t="shared" si="31"/>
        <v>0</v>
      </c>
      <c r="Y102" s="25">
        <f t="shared" si="51"/>
        <v>525</v>
      </c>
      <c r="Z102" s="24">
        <f t="shared" si="52"/>
        <v>3.3</v>
      </c>
      <c r="AA102" s="24">
        <f t="shared" si="53"/>
        <v>393.61053719208343</v>
      </c>
      <c r="AB102" s="24">
        <f t="shared" si="49"/>
        <v>196.67966534088134</v>
      </c>
    </row>
    <row r="103" spans="1:28" ht="14.65" thickBot="1" x14ac:dyDescent="0.5">
      <c r="A103" s="27" t="s">
        <v>160</v>
      </c>
      <c r="B103" s="27">
        <v>62.5</v>
      </c>
      <c r="C103" s="27">
        <f t="shared" si="37"/>
        <v>62.5</v>
      </c>
      <c r="D103" s="4">
        <f t="shared" si="38"/>
        <v>0</v>
      </c>
      <c r="E103" s="4">
        <f t="shared" si="32"/>
        <v>0</v>
      </c>
      <c r="F103" s="4">
        <f t="shared" si="39"/>
        <v>25</v>
      </c>
      <c r="G103" s="4">
        <f t="shared" si="50"/>
        <v>2500</v>
      </c>
      <c r="H103">
        <f t="shared" si="33"/>
        <v>0</v>
      </c>
      <c r="I103" s="24">
        <f t="shared" si="40"/>
        <v>0</v>
      </c>
      <c r="J103" s="24">
        <f t="shared" si="41"/>
        <v>0</v>
      </c>
      <c r="K103" s="24">
        <f t="shared" si="42"/>
        <v>0</v>
      </c>
      <c r="L103" s="25">
        <f t="shared" si="43"/>
        <v>0</v>
      </c>
      <c r="M103" s="24">
        <f t="shared" si="44"/>
        <v>0</v>
      </c>
      <c r="N103" s="19">
        <f t="shared" si="30"/>
        <v>0</v>
      </c>
      <c r="O103" s="19">
        <f t="shared" si="45"/>
        <v>0</v>
      </c>
      <c r="P103" s="19">
        <f t="shared" si="46"/>
        <v>32.131739816948752</v>
      </c>
      <c r="Q103" s="24">
        <f t="shared" si="54"/>
        <v>0</v>
      </c>
      <c r="R103" s="34">
        <f t="shared" si="47"/>
        <v>11</v>
      </c>
      <c r="S103" s="24">
        <f t="shared" si="34"/>
        <v>0</v>
      </c>
      <c r="T103" s="24">
        <f t="shared" si="35"/>
        <v>0</v>
      </c>
      <c r="U103" s="24">
        <f t="shared" si="36"/>
        <v>0</v>
      </c>
      <c r="V103" s="4">
        <f t="shared" si="48"/>
        <v>0</v>
      </c>
      <c r="W103" s="4">
        <f t="shared" si="31"/>
        <v>0</v>
      </c>
      <c r="Y103" s="25">
        <f t="shared" si="51"/>
        <v>525</v>
      </c>
      <c r="Z103" s="24">
        <f t="shared" si="52"/>
        <v>3.3</v>
      </c>
      <c r="AA103" s="24">
        <f t="shared" si="53"/>
        <v>393.61053719208343</v>
      </c>
      <c r="AB103" s="24">
        <f t="shared" si="49"/>
        <v>196.67966534088134</v>
      </c>
    </row>
    <row r="104" spans="1:28" ht="14.65" thickBot="1" x14ac:dyDescent="0.5">
      <c r="A104" s="27" t="s">
        <v>161</v>
      </c>
      <c r="B104" s="27">
        <v>62.5</v>
      </c>
      <c r="C104" s="27">
        <f t="shared" si="37"/>
        <v>62.5</v>
      </c>
      <c r="D104" s="4">
        <f t="shared" si="38"/>
        <v>0</v>
      </c>
      <c r="E104" s="4">
        <f t="shared" si="32"/>
        <v>0</v>
      </c>
      <c r="F104" s="4">
        <f t="shared" si="39"/>
        <v>25</v>
      </c>
      <c r="G104" s="4">
        <f t="shared" si="50"/>
        <v>2525</v>
      </c>
      <c r="H104">
        <f t="shared" si="33"/>
        <v>1</v>
      </c>
      <c r="I104" s="24">
        <f t="shared" si="40"/>
        <v>0</v>
      </c>
      <c r="J104" s="24">
        <f t="shared" si="41"/>
        <v>0</v>
      </c>
      <c r="K104" s="24">
        <f t="shared" si="42"/>
        <v>0</v>
      </c>
      <c r="L104" s="25">
        <f t="shared" si="43"/>
        <v>0</v>
      </c>
      <c r="M104" s="24">
        <f t="shared" si="44"/>
        <v>0</v>
      </c>
      <c r="N104" s="19">
        <f t="shared" si="30"/>
        <v>0</v>
      </c>
      <c r="O104" s="19">
        <f t="shared" si="45"/>
        <v>0</v>
      </c>
      <c r="P104" s="19">
        <f t="shared" si="46"/>
        <v>32.131739816948752</v>
      </c>
      <c r="Q104" s="24">
        <f t="shared" si="54"/>
        <v>0</v>
      </c>
      <c r="R104" s="34">
        <f t="shared" si="47"/>
        <v>11</v>
      </c>
      <c r="S104" s="24">
        <f t="shared" si="34"/>
        <v>0</v>
      </c>
      <c r="T104" s="24">
        <f t="shared" si="35"/>
        <v>0</v>
      </c>
      <c r="U104" s="24">
        <f t="shared" si="36"/>
        <v>0</v>
      </c>
      <c r="V104" s="4">
        <f t="shared" si="48"/>
        <v>0</v>
      </c>
      <c r="W104" s="4">
        <f t="shared" si="31"/>
        <v>0</v>
      </c>
      <c r="Y104" s="25">
        <f t="shared" si="51"/>
        <v>525</v>
      </c>
      <c r="Z104" s="24">
        <f t="shared" si="52"/>
        <v>3.3</v>
      </c>
      <c r="AA104" s="24">
        <f t="shared" si="53"/>
        <v>393.61053719208343</v>
      </c>
      <c r="AB104" s="24">
        <f t="shared" si="49"/>
        <v>196.67966534088134</v>
      </c>
    </row>
    <row r="105" spans="1:28" ht="14.65" thickBot="1" x14ac:dyDescent="0.5">
      <c r="A105" s="27" t="s">
        <v>162</v>
      </c>
      <c r="B105" s="27">
        <v>62.5</v>
      </c>
      <c r="C105" s="27">
        <f t="shared" si="37"/>
        <v>62.5</v>
      </c>
      <c r="D105" s="4">
        <f t="shared" si="38"/>
        <v>0</v>
      </c>
      <c r="E105" s="4">
        <f t="shared" si="32"/>
        <v>0</v>
      </c>
      <c r="F105" s="4">
        <f t="shared" si="39"/>
        <v>25</v>
      </c>
      <c r="G105" s="4">
        <f t="shared" si="50"/>
        <v>2550</v>
      </c>
      <c r="H105">
        <f t="shared" si="33"/>
        <v>2</v>
      </c>
      <c r="I105" s="24">
        <f t="shared" si="40"/>
        <v>0</v>
      </c>
      <c r="J105" s="24">
        <f t="shared" si="41"/>
        <v>0</v>
      </c>
      <c r="K105" s="24">
        <f t="shared" si="42"/>
        <v>0</v>
      </c>
      <c r="L105" s="25">
        <f t="shared" si="43"/>
        <v>0</v>
      </c>
      <c r="M105" s="24">
        <f t="shared" si="44"/>
        <v>0</v>
      </c>
      <c r="N105" s="19">
        <f t="shared" si="30"/>
        <v>0</v>
      </c>
      <c r="O105" s="19">
        <f t="shared" si="45"/>
        <v>0</v>
      </c>
      <c r="P105" s="19">
        <f t="shared" si="46"/>
        <v>32.131739816948752</v>
      </c>
      <c r="Q105" s="24">
        <f t="shared" si="54"/>
        <v>0</v>
      </c>
      <c r="R105" s="34">
        <f t="shared" si="47"/>
        <v>11</v>
      </c>
      <c r="S105" s="24">
        <f t="shared" si="34"/>
        <v>0</v>
      </c>
      <c r="T105" s="24">
        <f t="shared" si="35"/>
        <v>0</v>
      </c>
      <c r="U105" s="24">
        <f t="shared" si="36"/>
        <v>0</v>
      </c>
      <c r="V105" s="4">
        <f t="shared" si="48"/>
        <v>0</v>
      </c>
      <c r="W105" s="4">
        <f t="shared" si="31"/>
        <v>0</v>
      </c>
      <c r="Y105" s="25">
        <f t="shared" si="51"/>
        <v>525</v>
      </c>
      <c r="Z105" s="24">
        <f t="shared" si="52"/>
        <v>3.3</v>
      </c>
      <c r="AA105" s="24">
        <f t="shared" si="53"/>
        <v>393.61053719208343</v>
      </c>
      <c r="AB105" s="24">
        <f t="shared" si="49"/>
        <v>196.67966534088134</v>
      </c>
    </row>
    <row r="106" spans="1:28" ht="14.65" thickBot="1" x14ac:dyDescent="0.5">
      <c r="A106" s="27" t="s">
        <v>163</v>
      </c>
      <c r="B106" s="27">
        <v>62.5</v>
      </c>
      <c r="C106" s="27">
        <f t="shared" si="37"/>
        <v>62.5</v>
      </c>
      <c r="D106" s="4">
        <f t="shared" si="38"/>
        <v>0</v>
      </c>
      <c r="E106" s="4">
        <f t="shared" si="32"/>
        <v>0</v>
      </c>
      <c r="F106" s="4">
        <f t="shared" si="39"/>
        <v>25</v>
      </c>
      <c r="G106" s="4">
        <f t="shared" si="50"/>
        <v>2575</v>
      </c>
      <c r="H106">
        <f t="shared" si="33"/>
        <v>3</v>
      </c>
      <c r="I106" s="24">
        <f t="shared" si="40"/>
        <v>0</v>
      </c>
      <c r="J106" s="24">
        <f t="shared" si="41"/>
        <v>0</v>
      </c>
      <c r="K106" s="24">
        <f t="shared" si="42"/>
        <v>0</v>
      </c>
      <c r="L106" s="25">
        <f t="shared" si="43"/>
        <v>0</v>
      </c>
      <c r="M106" s="24">
        <f t="shared" si="44"/>
        <v>0</v>
      </c>
      <c r="N106" s="19">
        <f t="shared" si="30"/>
        <v>0</v>
      </c>
      <c r="O106" s="19">
        <f t="shared" si="45"/>
        <v>0</v>
      </c>
      <c r="P106" s="19">
        <f t="shared" si="46"/>
        <v>32.131739816948752</v>
      </c>
      <c r="Q106" s="24">
        <f t="shared" si="54"/>
        <v>0</v>
      </c>
      <c r="R106" s="34">
        <f t="shared" si="47"/>
        <v>11</v>
      </c>
      <c r="S106" s="24">
        <f t="shared" si="34"/>
        <v>0</v>
      </c>
      <c r="T106" s="24">
        <f t="shared" si="35"/>
        <v>0</v>
      </c>
      <c r="U106" s="24">
        <f t="shared" si="36"/>
        <v>0</v>
      </c>
      <c r="V106" s="4">
        <f t="shared" si="48"/>
        <v>0</v>
      </c>
      <c r="W106" s="4">
        <f t="shared" si="31"/>
        <v>0</v>
      </c>
      <c r="Y106" s="25">
        <f t="shared" si="51"/>
        <v>525</v>
      </c>
      <c r="Z106" s="24">
        <f t="shared" si="52"/>
        <v>3.3</v>
      </c>
      <c r="AA106" s="24">
        <f t="shared" si="53"/>
        <v>393.61053719208343</v>
      </c>
      <c r="AB106" s="24">
        <f t="shared" si="49"/>
        <v>196.67966534088134</v>
      </c>
    </row>
    <row r="107" spans="1:28" ht="14.65" thickBot="1" x14ac:dyDescent="0.5">
      <c r="A107" s="27" t="s">
        <v>164</v>
      </c>
      <c r="B107" s="27">
        <v>62.5</v>
      </c>
      <c r="C107" s="27">
        <f t="shared" si="37"/>
        <v>62.5</v>
      </c>
      <c r="D107" s="4">
        <f t="shared" si="38"/>
        <v>0</v>
      </c>
      <c r="E107" s="4">
        <f t="shared" si="32"/>
        <v>0</v>
      </c>
      <c r="F107" s="4">
        <f t="shared" si="39"/>
        <v>25</v>
      </c>
      <c r="G107" s="4">
        <f t="shared" si="50"/>
        <v>2600</v>
      </c>
      <c r="H107">
        <f t="shared" si="33"/>
        <v>0</v>
      </c>
      <c r="I107" s="24">
        <f t="shared" si="40"/>
        <v>0</v>
      </c>
      <c r="J107" s="24">
        <f t="shared" si="41"/>
        <v>0</v>
      </c>
      <c r="K107" s="24">
        <f t="shared" si="42"/>
        <v>0</v>
      </c>
      <c r="L107" s="25">
        <f t="shared" si="43"/>
        <v>0</v>
      </c>
      <c r="M107" s="24">
        <f t="shared" si="44"/>
        <v>0</v>
      </c>
      <c r="N107" s="19">
        <f t="shared" si="30"/>
        <v>0</v>
      </c>
      <c r="O107" s="19">
        <f t="shared" si="45"/>
        <v>0</v>
      </c>
      <c r="P107" s="19">
        <f t="shared" si="46"/>
        <v>32.131739816948752</v>
      </c>
      <c r="Q107" s="24">
        <f t="shared" si="54"/>
        <v>0</v>
      </c>
      <c r="R107" s="34">
        <f t="shared" si="47"/>
        <v>11</v>
      </c>
      <c r="S107" s="24">
        <f t="shared" si="34"/>
        <v>0</v>
      </c>
      <c r="T107" s="24">
        <f t="shared" si="35"/>
        <v>0</v>
      </c>
      <c r="U107" s="24">
        <f t="shared" si="36"/>
        <v>0</v>
      </c>
      <c r="V107" s="4">
        <f t="shared" si="48"/>
        <v>0</v>
      </c>
      <c r="W107" s="4">
        <f t="shared" si="31"/>
        <v>0</v>
      </c>
      <c r="Y107" s="25">
        <f t="shared" si="51"/>
        <v>525</v>
      </c>
      <c r="Z107" s="24">
        <f t="shared" si="52"/>
        <v>3.3</v>
      </c>
      <c r="AA107" s="24">
        <f t="shared" si="53"/>
        <v>393.61053719208343</v>
      </c>
      <c r="AB107" s="24">
        <f t="shared" si="49"/>
        <v>196.67966534088134</v>
      </c>
    </row>
    <row r="108" spans="1:28" ht="14.65" thickBot="1" x14ac:dyDescent="0.5">
      <c r="A108" s="27" t="s">
        <v>165</v>
      </c>
      <c r="B108" s="27">
        <v>62.5</v>
      </c>
      <c r="C108" s="27">
        <f t="shared" si="37"/>
        <v>62.5</v>
      </c>
      <c r="D108" s="4">
        <f t="shared" si="38"/>
        <v>0</v>
      </c>
      <c r="E108" s="4">
        <f t="shared" si="32"/>
        <v>0</v>
      </c>
      <c r="F108" s="4">
        <f t="shared" si="39"/>
        <v>25</v>
      </c>
      <c r="G108" s="4">
        <f t="shared" si="50"/>
        <v>2625</v>
      </c>
      <c r="H108">
        <f t="shared" si="33"/>
        <v>1</v>
      </c>
      <c r="I108" s="24">
        <f t="shared" si="40"/>
        <v>0</v>
      </c>
      <c r="J108" s="24">
        <f t="shared" si="41"/>
        <v>0</v>
      </c>
      <c r="K108" s="24">
        <f t="shared" si="42"/>
        <v>0</v>
      </c>
      <c r="L108" s="25">
        <f t="shared" si="43"/>
        <v>0</v>
      </c>
      <c r="M108" s="24">
        <f t="shared" si="44"/>
        <v>0</v>
      </c>
      <c r="N108" s="19">
        <f t="shared" si="30"/>
        <v>0</v>
      </c>
      <c r="O108" s="19">
        <f t="shared" si="45"/>
        <v>0</v>
      </c>
      <c r="P108" s="19">
        <f t="shared" si="46"/>
        <v>32.131739816948752</v>
      </c>
      <c r="Q108" s="24">
        <f t="shared" si="54"/>
        <v>0</v>
      </c>
      <c r="R108" s="34">
        <f t="shared" si="47"/>
        <v>11</v>
      </c>
      <c r="S108" s="24">
        <f t="shared" si="34"/>
        <v>0</v>
      </c>
      <c r="T108" s="24">
        <f t="shared" si="35"/>
        <v>0</v>
      </c>
      <c r="U108" s="24">
        <f t="shared" si="36"/>
        <v>0</v>
      </c>
      <c r="V108" s="4">
        <f t="shared" si="48"/>
        <v>0</v>
      </c>
      <c r="W108" s="4">
        <f t="shared" si="31"/>
        <v>0</v>
      </c>
      <c r="Y108" s="25">
        <f t="shared" si="51"/>
        <v>525</v>
      </c>
      <c r="Z108" s="24">
        <f t="shared" si="52"/>
        <v>3.3</v>
      </c>
      <c r="AA108" s="24">
        <f t="shared" si="53"/>
        <v>393.61053719208343</v>
      </c>
      <c r="AB108" s="24">
        <f t="shared" si="49"/>
        <v>196.67966534088134</v>
      </c>
    </row>
    <row r="109" spans="1:28" ht="14.65" thickBot="1" x14ac:dyDescent="0.5">
      <c r="A109" s="27" t="s">
        <v>166</v>
      </c>
      <c r="B109" s="27">
        <v>62.5</v>
      </c>
      <c r="C109" s="27">
        <f t="shared" si="37"/>
        <v>62.5</v>
      </c>
      <c r="D109" s="4">
        <f t="shared" si="38"/>
        <v>0</v>
      </c>
      <c r="E109" s="4">
        <f t="shared" si="32"/>
        <v>0</v>
      </c>
      <c r="F109" s="4">
        <f t="shared" si="39"/>
        <v>25</v>
      </c>
      <c r="G109" s="4">
        <f t="shared" si="50"/>
        <v>2650</v>
      </c>
      <c r="H109">
        <f t="shared" si="33"/>
        <v>2</v>
      </c>
      <c r="I109" s="24">
        <f t="shared" si="40"/>
        <v>0</v>
      </c>
      <c r="J109" s="24">
        <f t="shared" si="41"/>
        <v>0</v>
      </c>
      <c r="K109" s="24">
        <f t="shared" si="42"/>
        <v>0</v>
      </c>
      <c r="L109" s="25">
        <f t="shared" si="43"/>
        <v>0</v>
      </c>
      <c r="M109" s="24">
        <f t="shared" si="44"/>
        <v>0</v>
      </c>
      <c r="N109" s="19">
        <f t="shared" si="30"/>
        <v>0</v>
      </c>
      <c r="O109" s="19">
        <f t="shared" si="45"/>
        <v>0</v>
      </c>
      <c r="P109" s="19">
        <f t="shared" si="46"/>
        <v>32.131739816948752</v>
      </c>
      <c r="Q109" s="24">
        <f t="shared" si="54"/>
        <v>0</v>
      </c>
      <c r="R109" s="34">
        <f t="shared" si="47"/>
        <v>11</v>
      </c>
      <c r="S109" s="24">
        <f t="shared" si="34"/>
        <v>0</v>
      </c>
      <c r="T109" s="24">
        <f t="shared" si="35"/>
        <v>0</v>
      </c>
      <c r="U109" s="24">
        <f t="shared" si="36"/>
        <v>0</v>
      </c>
      <c r="V109" s="4">
        <f t="shared" si="48"/>
        <v>0</v>
      </c>
      <c r="W109" s="4">
        <f t="shared" si="31"/>
        <v>0</v>
      </c>
      <c r="Y109" s="25">
        <f t="shared" si="51"/>
        <v>525</v>
      </c>
      <c r="Z109" s="24">
        <f t="shared" si="52"/>
        <v>3.3</v>
      </c>
      <c r="AA109" s="24">
        <f t="shared" si="53"/>
        <v>393.61053719208343</v>
      </c>
      <c r="AB109" s="24">
        <f t="shared" si="49"/>
        <v>196.67966534088134</v>
      </c>
    </row>
    <row r="110" spans="1:28" ht="14.65" thickBot="1" x14ac:dyDescent="0.5">
      <c r="A110" s="27" t="s">
        <v>167</v>
      </c>
      <c r="B110" s="27">
        <v>62.5</v>
      </c>
      <c r="C110" s="27">
        <f t="shared" si="37"/>
        <v>62.5</v>
      </c>
      <c r="D110" s="4">
        <f t="shared" si="38"/>
        <v>0</v>
      </c>
      <c r="E110" s="4">
        <f t="shared" si="32"/>
        <v>0</v>
      </c>
      <c r="F110" s="4">
        <f t="shared" si="39"/>
        <v>25</v>
      </c>
      <c r="G110" s="4">
        <f t="shared" si="50"/>
        <v>2675</v>
      </c>
      <c r="H110">
        <f t="shared" si="33"/>
        <v>3</v>
      </c>
      <c r="I110" s="24">
        <f t="shared" si="40"/>
        <v>0</v>
      </c>
      <c r="J110" s="24">
        <f t="shared" si="41"/>
        <v>0</v>
      </c>
      <c r="K110" s="24">
        <f t="shared" si="42"/>
        <v>0</v>
      </c>
      <c r="L110" s="25">
        <f t="shared" si="43"/>
        <v>0</v>
      </c>
      <c r="M110" s="24">
        <f t="shared" si="44"/>
        <v>0</v>
      </c>
      <c r="N110" s="19">
        <f t="shared" si="30"/>
        <v>0</v>
      </c>
      <c r="O110" s="19">
        <f t="shared" si="45"/>
        <v>0</v>
      </c>
      <c r="P110" s="19">
        <f t="shared" si="46"/>
        <v>32.131739816948752</v>
      </c>
      <c r="Q110" s="24">
        <f t="shared" si="54"/>
        <v>0</v>
      </c>
      <c r="R110" s="34">
        <f t="shared" si="47"/>
        <v>11</v>
      </c>
      <c r="S110" s="24">
        <f t="shared" si="34"/>
        <v>0</v>
      </c>
      <c r="T110" s="24">
        <f t="shared" si="35"/>
        <v>0</v>
      </c>
      <c r="U110" s="24">
        <f t="shared" si="36"/>
        <v>0</v>
      </c>
      <c r="V110" s="4">
        <f t="shared" si="48"/>
        <v>0</v>
      </c>
      <c r="W110" s="4">
        <f t="shared" si="31"/>
        <v>0</v>
      </c>
      <c r="Y110" s="25">
        <f t="shared" si="51"/>
        <v>525</v>
      </c>
      <c r="Z110" s="24">
        <f t="shared" si="52"/>
        <v>3.3</v>
      </c>
      <c r="AA110" s="24">
        <f t="shared" si="53"/>
        <v>393.61053719208343</v>
      </c>
      <c r="AB110" s="24">
        <f t="shared" si="49"/>
        <v>196.67966534088134</v>
      </c>
    </row>
    <row r="111" spans="1:28" ht="14.65" thickBot="1" x14ac:dyDescent="0.5">
      <c r="A111" s="27" t="s">
        <v>168</v>
      </c>
      <c r="B111" s="27">
        <v>62.5</v>
      </c>
      <c r="C111" s="27">
        <f t="shared" si="37"/>
        <v>62.5</v>
      </c>
      <c r="D111" s="4">
        <f t="shared" si="38"/>
        <v>0</v>
      </c>
      <c r="E111" s="4">
        <f t="shared" si="32"/>
        <v>0</v>
      </c>
      <c r="F111" s="4">
        <f t="shared" si="39"/>
        <v>25</v>
      </c>
      <c r="G111" s="4">
        <f t="shared" si="50"/>
        <v>2700</v>
      </c>
      <c r="H111">
        <f t="shared" si="33"/>
        <v>0</v>
      </c>
      <c r="I111" s="24">
        <f t="shared" si="40"/>
        <v>0</v>
      </c>
      <c r="J111" s="24">
        <f t="shared" si="41"/>
        <v>0</v>
      </c>
      <c r="K111" s="24">
        <f t="shared" si="42"/>
        <v>0</v>
      </c>
      <c r="L111" s="25">
        <f t="shared" si="43"/>
        <v>0</v>
      </c>
      <c r="M111" s="24">
        <f t="shared" si="44"/>
        <v>0</v>
      </c>
      <c r="N111" s="19">
        <f t="shared" si="30"/>
        <v>0</v>
      </c>
      <c r="O111" s="19">
        <f t="shared" si="45"/>
        <v>0</v>
      </c>
      <c r="P111" s="19">
        <f t="shared" si="46"/>
        <v>32.131739816948752</v>
      </c>
      <c r="Q111" s="24">
        <f t="shared" si="54"/>
        <v>0</v>
      </c>
      <c r="R111" s="34">
        <f t="shared" si="47"/>
        <v>11</v>
      </c>
      <c r="S111" s="24">
        <f t="shared" si="34"/>
        <v>0</v>
      </c>
      <c r="T111" s="24">
        <f t="shared" si="35"/>
        <v>0</v>
      </c>
      <c r="U111" s="24">
        <f t="shared" si="36"/>
        <v>0</v>
      </c>
      <c r="V111" s="4">
        <f t="shared" si="48"/>
        <v>0</v>
      </c>
      <c r="W111" s="4">
        <f t="shared" si="31"/>
        <v>0</v>
      </c>
      <c r="Y111" s="25">
        <f t="shared" si="51"/>
        <v>525</v>
      </c>
      <c r="Z111" s="24">
        <f t="shared" si="52"/>
        <v>3.3</v>
      </c>
      <c r="AA111" s="24">
        <f t="shared" si="53"/>
        <v>393.61053719208343</v>
      </c>
      <c r="AB111" s="24">
        <f t="shared" si="49"/>
        <v>196.67966534088134</v>
      </c>
    </row>
    <row r="112" spans="1:28" ht="14.65" thickBot="1" x14ac:dyDescent="0.5">
      <c r="A112" s="27" t="s">
        <v>169</v>
      </c>
      <c r="B112" s="27">
        <v>62.5</v>
      </c>
      <c r="C112" s="27">
        <f t="shared" si="37"/>
        <v>62.5</v>
      </c>
      <c r="D112" s="4">
        <f t="shared" si="38"/>
        <v>0</v>
      </c>
      <c r="E112" s="4">
        <f t="shared" si="32"/>
        <v>0</v>
      </c>
      <c r="F112" s="4">
        <f t="shared" si="39"/>
        <v>25</v>
      </c>
      <c r="G112" s="4">
        <f t="shared" si="50"/>
        <v>2725</v>
      </c>
      <c r="H112">
        <f t="shared" si="33"/>
        <v>1</v>
      </c>
      <c r="I112" s="24">
        <f t="shared" si="40"/>
        <v>0</v>
      </c>
      <c r="J112" s="24">
        <f t="shared" si="41"/>
        <v>0</v>
      </c>
      <c r="K112" s="24">
        <f t="shared" si="42"/>
        <v>0</v>
      </c>
      <c r="L112" s="25">
        <f t="shared" si="43"/>
        <v>0</v>
      </c>
      <c r="M112" s="24">
        <f t="shared" si="44"/>
        <v>0</v>
      </c>
      <c r="N112" s="19">
        <f t="shared" si="30"/>
        <v>0</v>
      </c>
      <c r="O112" s="19">
        <f t="shared" si="45"/>
        <v>0</v>
      </c>
      <c r="P112" s="19">
        <f t="shared" si="46"/>
        <v>32.131739816948752</v>
      </c>
      <c r="Q112" s="24">
        <f t="shared" si="54"/>
        <v>0</v>
      </c>
      <c r="R112" s="34">
        <f t="shared" si="47"/>
        <v>11</v>
      </c>
      <c r="S112" s="24">
        <f t="shared" si="34"/>
        <v>0</v>
      </c>
      <c r="T112" s="24">
        <f t="shared" si="35"/>
        <v>0</v>
      </c>
      <c r="U112" s="24">
        <f t="shared" si="36"/>
        <v>0</v>
      </c>
      <c r="V112" s="4">
        <f t="shared" si="48"/>
        <v>0</v>
      </c>
      <c r="W112" s="4">
        <f t="shared" si="31"/>
        <v>0</v>
      </c>
      <c r="Y112" s="25">
        <f t="shared" si="51"/>
        <v>525</v>
      </c>
      <c r="Z112" s="24">
        <f t="shared" si="52"/>
        <v>3.3</v>
      </c>
      <c r="AA112" s="24">
        <f t="shared" si="53"/>
        <v>393.61053719208343</v>
      </c>
      <c r="AB112" s="24">
        <f t="shared" si="49"/>
        <v>196.67966534088134</v>
      </c>
    </row>
    <row r="113" spans="1:28" ht="14.65" thickBot="1" x14ac:dyDescent="0.5">
      <c r="A113" s="27" t="s">
        <v>170</v>
      </c>
      <c r="B113" s="27">
        <v>62.5</v>
      </c>
      <c r="C113" s="27">
        <f t="shared" si="37"/>
        <v>62.5</v>
      </c>
      <c r="D113" s="4">
        <f t="shared" si="38"/>
        <v>0</v>
      </c>
      <c r="E113" s="4">
        <f t="shared" si="32"/>
        <v>0</v>
      </c>
      <c r="F113" s="4">
        <f t="shared" si="39"/>
        <v>25</v>
      </c>
      <c r="G113" s="4">
        <f t="shared" si="50"/>
        <v>2750</v>
      </c>
      <c r="H113">
        <f t="shared" si="33"/>
        <v>2</v>
      </c>
      <c r="I113" s="24">
        <f t="shared" si="40"/>
        <v>0</v>
      </c>
      <c r="J113" s="24">
        <f t="shared" si="41"/>
        <v>0</v>
      </c>
      <c r="K113" s="24">
        <f t="shared" si="42"/>
        <v>0</v>
      </c>
      <c r="L113" s="25">
        <f t="shared" si="43"/>
        <v>0</v>
      </c>
      <c r="M113" s="24">
        <f t="shared" si="44"/>
        <v>0</v>
      </c>
      <c r="N113" s="19">
        <f t="shared" si="30"/>
        <v>0</v>
      </c>
      <c r="O113" s="19">
        <f t="shared" si="45"/>
        <v>0</v>
      </c>
      <c r="P113" s="19">
        <f t="shared" si="46"/>
        <v>32.131739816948752</v>
      </c>
      <c r="Q113" s="24">
        <f t="shared" si="54"/>
        <v>0</v>
      </c>
      <c r="R113" s="34">
        <f t="shared" si="47"/>
        <v>11</v>
      </c>
      <c r="S113" s="24">
        <f t="shared" si="34"/>
        <v>0</v>
      </c>
      <c r="T113" s="24">
        <f t="shared" si="35"/>
        <v>0</v>
      </c>
      <c r="U113" s="24">
        <f t="shared" si="36"/>
        <v>0</v>
      </c>
      <c r="V113" s="4">
        <f t="shared" si="48"/>
        <v>0</v>
      </c>
      <c r="W113" s="4">
        <f t="shared" si="31"/>
        <v>0</v>
      </c>
      <c r="Y113" s="25">
        <f t="shared" si="51"/>
        <v>525</v>
      </c>
      <c r="Z113" s="24">
        <f t="shared" si="52"/>
        <v>3.3</v>
      </c>
      <c r="AA113" s="24">
        <f t="shared" si="53"/>
        <v>393.61053719208343</v>
      </c>
      <c r="AB113" s="24">
        <f t="shared" si="49"/>
        <v>196.67966534088134</v>
      </c>
    </row>
    <row r="114" spans="1:28" ht="14.65" thickBot="1" x14ac:dyDescent="0.5">
      <c r="A114" s="27" t="s">
        <v>171</v>
      </c>
      <c r="B114" s="27">
        <v>62.5</v>
      </c>
      <c r="C114" s="27">
        <f t="shared" si="37"/>
        <v>62.5</v>
      </c>
      <c r="D114" s="4">
        <f t="shared" si="38"/>
        <v>0</v>
      </c>
      <c r="E114" s="4">
        <f t="shared" si="32"/>
        <v>0</v>
      </c>
      <c r="F114" s="4">
        <f t="shared" si="39"/>
        <v>25</v>
      </c>
      <c r="G114" s="4">
        <f t="shared" si="50"/>
        <v>2775</v>
      </c>
      <c r="H114">
        <f t="shared" si="33"/>
        <v>3</v>
      </c>
      <c r="I114" s="24">
        <f t="shared" si="40"/>
        <v>0</v>
      </c>
      <c r="J114" s="24">
        <f t="shared" si="41"/>
        <v>0</v>
      </c>
      <c r="K114" s="24">
        <f t="shared" si="42"/>
        <v>0</v>
      </c>
      <c r="L114" s="25">
        <f t="shared" si="43"/>
        <v>0</v>
      </c>
      <c r="M114" s="24">
        <f t="shared" si="44"/>
        <v>0</v>
      </c>
      <c r="N114" s="19">
        <f t="shared" si="30"/>
        <v>0</v>
      </c>
      <c r="O114" s="19">
        <f t="shared" si="45"/>
        <v>0</v>
      </c>
      <c r="P114" s="19">
        <f t="shared" si="46"/>
        <v>32.131739816948752</v>
      </c>
      <c r="Q114" s="24">
        <f t="shared" si="54"/>
        <v>0</v>
      </c>
      <c r="R114" s="34">
        <f t="shared" si="47"/>
        <v>11</v>
      </c>
      <c r="S114" s="24">
        <f t="shared" si="34"/>
        <v>0</v>
      </c>
      <c r="T114" s="24">
        <f t="shared" si="35"/>
        <v>0</v>
      </c>
      <c r="U114" s="24">
        <f t="shared" si="36"/>
        <v>0</v>
      </c>
      <c r="V114" s="4">
        <f t="shared" si="48"/>
        <v>0</v>
      </c>
      <c r="W114" s="4">
        <f t="shared" si="31"/>
        <v>0</v>
      </c>
      <c r="Y114" s="25">
        <f t="shared" si="51"/>
        <v>525</v>
      </c>
      <c r="Z114" s="24">
        <f t="shared" si="52"/>
        <v>3.3</v>
      </c>
      <c r="AA114" s="24">
        <f t="shared" si="53"/>
        <v>393.61053719208343</v>
      </c>
      <c r="AB114" s="24">
        <f t="shared" si="49"/>
        <v>196.67966534088134</v>
      </c>
    </row>
    <row r="115" spans="1:28" ht="14.65" thickBot="1" x14ac:dyDescent="0.5">
      <c r="A115" s="27" t="s">
        <v>172</v>
      </c>
      <c r="B115" s="27">
        <v>62.5</v>
      </c>
      <c r="C115" s="27">
        <f t="shared" si="37"/>
        <v>62.5</v>
      </c>
      <c r="D115" s="4">
        <f t="shared" si="38"/>
        <v>0</v>
      </c>
      <c r="E115" s="4">
        <f t="shared" si="32"/>
        <v>0</v>
      </c>
      <c r="F115" s="4">
        <f t="shared" si="39"/>
        <v>25</v>
      </c>
      <c r="G115" s="4">
        <f t="shared" si="50"/>
        <v>2800</v>
      </c>
      <c r="H115">
        <f t="shared" si="33"/>
        <v>0</v>
      </c>
      <c r="I115" s="24">
        <f t="shared" si="40"/>
        <v>0</v>
      </c>
      <c r="J115" s="24">
        <f t="shared" si="41"/>
        <v>0</v>
      </c>
      <c r="K115" s="24">
        <f t="shared" si="42"/>
        <v>0</v>
      </c>
      <c r="L115" s="25">
        <f t="shared" si="43"/>
        <v>0</v>
      </c>
      <c r="M115" s="24">
        <f t="shared" si="44"/>
        <v>0</v>
      </c>
      <c r="N115" s="19">
        <f t="shared" si="30"/>
        <v>0</v>
      </c>
      <c r="O115" s="19">
        <f t="shared" si="45"/>
        <v>0</v>
      </c>
      <c r="P115" s="19">
        <f t="shared" si="46"/>
        <v>32.131739816948752</v>
      </c>
      <c r="Q115" s="24">
        <f t="shared" si="54"/>
        <v>0</v>
      </c>
      <c r="R115" s="34">
        <f t="shared" si="47"/>
        <v>11</v>
      </c>
      <c r="S115" s="24">
        <f t="shared" si="34"/>
        <v>0</v>
      </c>
      <c r="T115" s="24">
        <f t="shared" si="35"/>
        <v>0</v>
      </c>
      <c r="U115" s="24">
        <f t="shared" si="36"/>
        <v>0</v>
      </c>
      <c r="V115" s="4">
        <f t="shared" si="48"/>
        <v>0</v>
      </c>
      <c r="W115" s="4">
        <f t="shared" si="31"/>
        <v>0</v>
      </c>
      <c r="Y115" s="25">
        <f t="shared" si="51"/>
        <v>525</v>
      </c>
      <c r="Z115" s="24">
        <f t="shared" si="52"/>
        <v>3.3</v>
      </c>
      <c r="AA115" s="24">
        <f t="shared" si="53"/>
        <v>393.61053719208343</v>
      </c>
      <c r="AB115" s="24">
        <f t="shared" si="49"/>
        <v>196.67966534088134</v>
      </c>
    </row>
    <row r="116" spans="1:28" ht="14.65" thickBot="1" x14ac:dyDescent="0.5">
      <c r="A116" s="27" t="s">
        <v>173</v>
      </c>
      <c r="B116" s="27">
        <v>62.5</v>
      </c>
      <c r="C116" s="27">
        <f t="shared" si="37"/>
        <v>62.5</v>
      </c>
      <c r="D116" s="4">
        <f t="shared" si="38"/>
        <v>0</v>
      </c>
      <c r="E116" s="4">
        <f t="shared" si="32"/>
        <v>0</v>
      </c>
      <c r="F116" s="4">
        <f t="shared" si="39"/>
        <v>25</v>
      </c>
      <c r="G116" s="4">
        <f t="shared" si="50"/>
        <v>2825</v>
      </c>
      <c r="H116">
        <f t="shared" si="33"/>
        <v>1</v>
      </c>
      <c r="I116" s="24">
        <f t="shared" si="40"/>
        <v>0</v>
      </c>
      <c r="J116" s="24">
        <f t="shared" si="41"/>
        <v>0</v>
      </c>
      <c r="K116" s="24">
        <f t="shared" si="42"/>
        <v>0</v>
      </c>
      <c r="L116" s="25">
        <f t="shared" si="43"/>
        <v>0</v>
      </c>
      <c r="M116" s="24">
        <f t="shared" si="44"/>
        <v>0</v>
      </c>
      <c r="N116" s="19">
        <f t="shared" si="30"/>
        <v>0</v>
      </c>
      <c r="O116" s="19">
        <f t="shared" si="45"/>
        <v>0</v>
      </c>
      <c r="P116" s="19">
        <f t="shared" si="46"/>
        <v>32.131739816948752</v>
      </c>
      <c r="Q116" s="24">
        <f t="shared" si="54"/>
        <v>0</v>
      </c>
      <c r="R116" s="34">
        <f t="shared" si="47"/>
        <v>11</v>
      </c>
      <c r="S116" s="24">
        <f t="shared" si="34"/>
        <v>0</v>
      </c>
      <c r="T116" s="24">
        <f t="shared" si="35"/>
        <v>0</v>
      </c>
      <c r="U116" s="24">
        <f t="shared" si="36"/>
        <v>0</v>
      </c>
      <c r="V116" s="4">
        <f t="shared" si="48"/>
        <v>0</v>
      </c>
      <c r="W116" s="4">
        <f t="shared" si="31"/>
        <v>0</v>
      </c>
      <c r="Y116" s="25">
        <f t="shared" si="51"/>
        <v>525</v>
      </c>
      <c r="Z116" s="24">
        <f t="shared" si="52"/>
        <v>3.3</v>
      </c>
      <c r="AA116" s="24">
        <f t="shared" si="53"/>
        <v>393.61053719208343</v>
      </c>
      <c r="AB116" s="24">
        <f t="shared" si="49"/>
        <v>196.67966534088134</v>
      </c>
    </row>
    <row r="117" spans="1:28" ht="14.65" thickBot="1" x14ac:dyDescent="0.5">
      <c r="A117" s="27" t="s">
        <v>174</v>
      </c>
      <c r="B117" s="27">
        <v>62.5</v>
      </c>
      <c r="C117" s="27">
        <f t="shared" si="37"/>
        <v>62.5</v>
      </c>
      <c r="D117" s="4">
        <f t="shared" si="38"/>
        <v>0</v>
      </c>
      <c r="E117" s="4">
        <f t="shared" si="32"/>
        <v>0</v>
      </c>
      <c r="F117" s="4">
        <f t="shared" si="39"/>
        <v>25</v>
      </c>
      <c r="G117" s="4">
        <f t="shared" si="50"/>
        <v>2850</v>
      </c>
      <c r="H117">
        <f t="shared" si="33"/>
        <v>2</v>
      </c>
      <c r="I117" s="24">
        <f t="shared" si="40"/>
        <v>0</v>
      </c>
      <c r="J117" s="24">
        <f t="shared" si="41"/>
        <v>0</v>
      </c>
      <c r="K117" s="24">
        <f t="shared" si="42"/>
        <v>0</v>
      </c>
      <c r="L117" s="25">
        <f t="shared" si="43"/>
        <v>0</v>
      </c>
      <c r="M117" s="24">
        <f t="shared" si="44"/>
        <v>0</v>
      </c>
      <c r="N117" s="19">
        <f t="shared" si="30"/>
        <v>0</v>
      </c>
      <c r="O117" s="19">
        <f t="shared" si="45"/>
        <v>0</v>
      </c>
      <c r="P117" s="19">
        <f t="shared" si="46"/>
        <v>32.131739816948752</v>
      </c>
      <c r="Q117" s="24">
        <f t="shared" si="54"/>
        <v>0</v>
      </c>
      <c r="R117" s="34">
        <f t="shared" si="47"/>
        <v>11</v>
      </c>
      <c r="S117" s="24">
        <f t="shared" si="34"/>
        <v>0</v>
      </c>
      <c r="T117" s="24">
        <f t="shared" si="35"/>
        <v>0</v>
      </c>
      <c r="U117" s="24">
        <f t="shared" si="36"/>
        <v>0</v>
      </c>
      <c r="V117" s="4">
        <f t="shared" si="48"/>
        <v>0</v>
      </c>
      <c r="W117" s="4">
        <f t="shared" si="31"/>
        <v>0</v>
      </c>
      <c r="Y117" s="25">
        <f t="shared" si="51"/>
        <v>525</v>
      </c>
      <c r="Z117" s="24">
        <f t="shared" si="52"/>
        <v>3.3</v>
      </c>
      <c r="AA117" s="24">
        <f t="shared" si="53"/>
        <v>393.61053719208343</v>
      </c>
      <c r="AB117" s="24">
        <f t="shared" si="49"/>
        <v>196.67966534088134</v>
      </c>
    </row>
    <row r="118" spans="1:28" ht="14.65" thickBot="1" x14ac:dyDescent="0.5">
      <c r="A118" s="27" t="s">
        <v>175</v>
      </c>
      <c r="B118" s="27">
        <v>62.5</v>
      </c>
      <c r="C118" s="27">
        <f t="shared" si="37"/>
        <v>62.5</v>
      </c>
      <c r="D118" s="4">
        <f t="shared" si="38"/>
        <v>0</v>
      </c>
      <c r="E118" s="4">
        <f t="shared" si="32"/>
        <v>0</v>
      </c>
      <c r="F118" s="4">
        <f t="shared" si="39"/>
        <v>25</v>
      </c>
      <c r="G118" s="4">
        <f t="shared" si="50"/>
        <v>2875</v>
      </c>
      <c r="H118">
        <f t="shared" si="33"/>
        <v>3</v>
      </c>
      <c r="I118" s="24">
        <f t="shared" si="40"/>
        <v>0</v>
      </c>
      <c r="J118" s="24">
        <f t="shared" si="41"/>
        <v>0</v>
      </c>
      <c r="K118" s="24">
        <f t="shared" si="42"/>
        <v>0</v>
      </c>
      <c r="L118" s="25">
        <f t="shared" si="43"/>
        <v>0</v>
      </c>
      <c r="M118" s="24">
        <f t="shared" si="44"/>
        <v>0</v>
      </c>
      <c r="N118" s="19">
        <f t="shared" si="30"/>
        <v>0</v>
      </c>
      <c r="O118" s="19">
        <f t="shared" si="45"/>
        <v>0</v>
      </c>
      <c r="P118" s="19">
        <f t="shared" si="46"/>
        <v>32.131739816948752</v>
      </c>
      <c r="Q118" s="24">
        <f t="shared" si="54"/>
        <v>0</v>
      </c>
      <c r="R118" s="34">
        <f t="shared" si="47"/>
        <v>11</v>
      </c>
      <c r="S118" s="24">
        <f t="shared" si="34"/>
        <v>0</v>
      </c>
      <c r="T118" s="24">
        <f t="shared" si="35"/>
        <v>0</v>
      </c>
      <c r="U118" s="24">
        <f t="shared" si="36"/>
        <v>0</v>
      </c>
      <c r="V118" s="4">
        <f t="shared" si="48"/>
        <v>0</v>
      </c>
      <c r="W118" s="4">
        <f t="shared" si="31"/>
        <v>0</v>
      </c>
      <c r="Y118" s="25">
        <f t="shared" si="51"/>
        <v>525</v>
      </c>
      <c r="Z118" s="24">
        <f t="shared" si="52"/>
        <v>3.3</v>
      </c>
      <c r="AA118" s="24">
        <f t="shared" si="53"/>
        <v>393.61053719208343</v>
      </c>
      <c r="AB118" s="24">
        <f t="shared" si="49"/>
        <v>196.67966534088134</v>
      </c>
    </row>
    <row r="119" spans="1:28" ht="14.65" thickBot="1" x14ac:dyDescent="0.5">
      <c r="A119" s="27" t="s">
        <v>176</v>
      </c>
      <c r="B119" s="27">
        <v>62.5</v>
      </c>
      <c r="C119" s="27">
        <f t="shared" si="37"/>
        <v>62.5</v>
      </c>
      <c r="D119" s="4">
        <f t="shared" si="38"/>
        <v>0</v>
      </c>
      <c r="E119" s="4">
        <f t="shared" si="32"/>
        <v>0</v>
      </c>
      <c r="F119" s="4">
        <f t="shared" si="39"/>
        <v>25</v>
      </c>
      <c r="G119" s="4">
        <f t="shared" si="50"/>
        <v>2900</v>
      </c>
      <c r="H119">
        <f t="shared" si="33"/>
        <v>0</v>
      </c>
      <c r="I119" s="24">
        <f t="shared" si="40"/>
        <v>0</v>
      </c>
      <c r="J119" s="24">
        <f t="shared" si="41"/>
        <v>0</v>
      </c>
      <c r="K119" s="24">
        <f t="shared" si="42"/>
        <v>0</v>
      </c>
      <c r="L119" s="25">
        <f t="shared" si="43"/>
        <v>0</v>
      </c>
      <c r="M119" s="24">
        <f t="shared" si="44"/>
        <v>0</v>
      </c>
      <c r="N119" s="19">
        <f t="shared" si="30"/>
        <v>0</v>
      </c>
      <c r="O119" s="19">
        <f t="shared" si="45"/>
        <v>0</v>
      </c>
      <c r="P119" s="19">
        <f t="shared" si="46"/>
        <v>32.131739816948752</v>
      </c>
      <c r="Q119" s="24">
        <f t="shared" si="54"/>
        <v>0</v>
      </c>
      <c r="R119" s="34">
        <f t="shared" si="47"/>
        <v>11</v>
      </c>
      <c r="S119" s="24">
        <f t="shared" si="34"/>
        <v>0</v>
      </c>
      <c r="T119" s="24">
        <f t="shared" si="35"/>
        <v>0</v>
      </c>
      <c r="U119" s="24">
        <f t="shared" si="36"/>
        <v>0</v>
      </c>
      <c r="V119" s="4">
        <f t="shared" si="48"/>
        <v>0</v>
      </c>
      <c r="W119" s="4">
        <f t="shared" si="31"/>
        <v>0</v>
      </c>
      <c r="Y119" s="25">
        <f t="shared" si="51"/>
        <v>525</v>
      </c>
      <c r="Z119" s="24">
        <f t="shared" si="52"/>
        <v>3.3</v>
      </c>
      <c r="AA119" s="24">
        <f t="shared" si="53"/>
        <v>393.61053719208343</v>
      </c>
      <c r="AB119" s="24">
        <f t="shared" si="49"/>
        <v>196.67966534088134</v>
      </c>
    </row>
    <row r="120" spans="1:28" ht="14.65" thickBot="1" x14ac:dyDescent="0.5">
      <c r="A120" s="27" t="s">
        <v>177</v>
      </c>
      <c r="B120" s="27">
        <v>62.5</v>
      </c>
      <c r="C120" s="27">
        <f t="shared" si="37"/>
        <v>62.5</v>
      </c>
      <c r="D120" s="4">
        <f t="shared" si="38"/>
        <v>0</v>
      </c>
      <c r="E120" s="4">
        <f t="shared" si="32"/>
        <v>0</v>
      </c>
      <c r="F120" s="4">
        <f t="shared" si="39"/>
        <v>25</v>
      </c>
      <c r="G120" s="4">
        <f t="shared" si="50"/>
        <v>2925</v>
      </c>
      <c r="H120">
        <f t="shared" si="33"/>
        <v>1</v>
      </c>
      <c r="I120" s="24">
        <f t="shared" si="40"/>
        <v>0</v>
      </c>
      <c r="J120" s="24">
        <f t="shared" si="41"/>
        <v>0</v>
      </c>
      <c r="K120" s="24">
        <f t="shared" si="42"/>
        <v>0</v>
      </c>
      <c r="L120" s="25">
        <f t="shared" si="43"/>
        <v>0</v>
      </c>
      <c r="M120" s="24">
        <f t="shared" si="44"/>
        <v>0</v>
      </c>
      <c r="N120" s="19">
        <f t="shared" si="30"/>
        <v>0</v>
      </c>
      <c r="O120" s="19">
        <f t="shared" si="45"/>
        <v>0</v>
      </c>
      <c r="P120" s="19">
        <f t="shared" si="46"/>
        <v>32.131739816948752</v>
      </c>
      <c r="Q120" s="24">
        <f t="shared" si="54"/>
        <v>0</v>
      </c>
      <c r="R120" s="34">
        <f t="shared" si="47"/>
        <v>11</v>
      </c>
      <c r="S120" s="24">
        <f t="shared" si="34"/>
        <v>0</v>
      </c>
      <c r="T120" s="24">
        <f t="shared" si="35"/>
        <v>0</v>
      </c>
      <c r="U120" s="24">
        <f t="shared" si="36"/>
        <v>0</v>
      </c>
      <c r="V120" s="4">
        <f t="shared" si="48"/>
        <v>0</v>
      </c>
      <c r="W120" s="4">
        <f t="shared" si="31"/>
        <v>0</v>
      </c>
      <c r="Y120" s="25">
        <f t="shared" si="51"/>
        <v>525</v>
      </c>
      <c r="Z120" s="24">
        <f t="shared" si="52"/>
        <v>3.3</v>
      </c>
      <c r="AA120" s="24">
        <f t="shared" si="53"/>
        <v>393.61053719208343</v>
      </c>
      <c r="AB120" s="24">
        <f t="shared" si="49"/>
        <v>196.67966534088134</v>
      </c>
    </row>
    <row r="121" spans="1:28" ht="14.65" thickBot="1" x14ac:dyDescent="0.5">
      <c r="A121" s="27" t="s">
        <v>178</v>
      </c>
      <c r="B121" s="27">
        <v>62.5</v>
      </c>
      <c r="C121" s="27">
        <f t="shared" si="37"/>
        <v>62.5</v>
      </c>
      <c r="D121" s="4">
        <f t="shared" si="38"/>
        <v>0</v>
      </c>
      <c r="E121" s="4">
        <f t="shared" si="32"/>
        <v>0</v>
      </c>
      <c r="F121" s="4">
        <f t="shared" si="39"/>
        <v>25</v>
      </c>
      <c r="G121" s="4">
        <f t="shared" si="50"/>
        <v>2950</v>
      </c>
      <c r="H121">
        <f t="shared" si="33"/>
        <v>2</v>
      </c>
      <c r="I121" s="24">
        <f t="shared" si="40"/>
        <v>0</v>
      </c>
      <c r="J121" s="24">
        <f t="shared" si="41"/>
        <v>0</v>
      </c>
      <c r="K121" s="24">
        <f t="shared" si="42"/>
        <v>0</v>
      </c>
      <c r="L121" s="25">
        <f t="shared" si="43"/>
        <v>0</v>
      </c>
      <c r="M121" s="24">
        <f t="shared" si="44"/>
        <v>0</v>
      </c>
      <c r="N121" s="19">
        <f t="shared" si="30"/>
        <v>0</v>
      </c>
      <c r="O121" s="19">
        <f t="shared" si="45"/>
        <v>0</v>
      </c>
      <c r="P121" s="19">
        <f t="shared" si="46"/>
        <v>32.131739816948752</v>
      </c>
      <c r="Q121" s="24">
        <f t="shared" si="54"/>
        <v>0</v>
      </c>
      <c r="R121" s="34">
        <f t="shared" si="47"/>
        <v>11</v>
      </c>
      <c r="S121" s="24">
        <f t="shared" si="34"/>
        <v>0</v>
      </c>
      <c r="T121" s="24">
        <f t="shared" si="35"/>
        <v>0</v>
      </c>
      <c r="U121" s="24">
        <f t="shared" si="36"/>
        <v>0</v>
      </c>
      <c r="V121" s="4">
        <f t="shared" si="48"/>
        <v>0</v>
      </c>
      <c r="W121" s="4">
        <f t="shared" si="31"/>
        <v>0</v>
      </c>
      <c r="Y121" s="25">
        <f t="shared" si="51"/>
        <v>525</v>
      </c>
      <c r="Z121" s="24">
        <f t="shared" si="52"/>
        <v>3.3</v>
      </c>
      <c r="AA121" s="24">
        <f t="shared" si="53"/>
        <v>393.61053719208343</v>
      </c>
      <c r="AB121" s="24">
        <f t="shared" si="49"/>
        <v>196.67966534088134</v>
      </c>
    </row>
    <row r="122" spans="1:28" ht="14.65" thickBot="1" x14ac:dyDescent="0.5">
      <c r="A122" s="27" t="s">
        <v>179</v>
      </c>
      <c r="B122" s="27">
        <v>62.5</v>
      </c>
      <c r="C122" s="27">
        <f t="shared" si="37"/>
        <v>62.5</v>
      </c>
      <c r="D122" s="4">
        <f t="shared" si="38"/>
        <v>0</v>
      </c>
      <c r="E122" s="4">
        <f t="shared" si="32"/>
        <v>0</v>
      </c>
      <c r="F122" s="4">
        <f t="shared" si="39"/>
        <v>25</v>
      </c>
      <c r="G122" s="4">
        <f t="shared" si="50"/>
        <v>2975</v>
      </c>
      <c r="H122">
        <f t="shared" si="33"/>
        <v>3</v>
      </c>
      <c r="I122" s="24">
        <f t="shared" si="40"/>
        <v>0</v>
      </c>
      <c r="J122" s="24">
        <f t="shared" si="41"/>
        <v>0</v>
      </c>
      <c r="K122" s="24">
        <f t="shared" si="42"/>
        <v>0</v>
      </c>
      <c r="L122" s="25">
        <f t="shared" si="43"/>
        <v>0</v>
      </c>
      <c r="M122" s="24">
        <f t="shared" si="44"/>
        <v>0</v>
      </c>
      <c r="N122" s="19">
        <f t="shared" si="30"/>
        <v>0</v>
      </c>
      <c r="O122" s="19">
        <f t="shared" si="45"/>
        <v>0</v>
      </c>
      <c r="P122" s="19">
        <f t="shared" si="46"/>
        <v>32.131739816948752</v>
      </c>
      <c r="Q122" s="24">
        <f t="shared" si="54"/>
        <v>0</v>
      </c>
      <c r="R122" s="34">
        <f t="shared" si="47"/>
        <v>11</v>
      </c>
      <c r="S122" s="24">
        <f t="shared" si="34"/>
        <v>0</v>
      </c>
      <c r="T122" s="24">
        <f t="shared" si="35"/>
        <v>0</v>
      </c>
      <c r="U122" s="24">
        <f t="shared" si="36"/>
        <v>0</v>
      </c>
      <c r="V122" s="4">
        <f t="shared" si="48"/>
        <v>0</v>
      </c>
      <c r="W122" s="4">
        <f t="shared" si="31"/>
        <v>0</v>
      </c>
      <c r="Y122" s="25">
        <f t="shared" si="51"/>
        <v>525</v>
      </c>
      <c r="Z122" s="24">
        <f t="shared" si="52"/>
        <v>3.3</v>
      </c>
      <c r="AA122" s="24">
        <f t="shared" si="53"/>
        <v>393.61053719208343</v>
      </c>
      <c r="AB122" s="24">
        <f t="shared" si="49"/>
        <v>196.67966534088134</v>
      </c>
    </row>
    <row r="123" spans="1:28" ht="14.65" thickBot="1" x14ac:dyDescent="0.5">
      <c r="A123" s="27" t="s">
        <v>180</v>
      </c>
      <c r="B123" s="27">
        <v>62.5</v>
      </c>
      <c r="C123" s="27">
        <f t="shared" si="37"/>
        <v>62.5</v>
      </c>
      <c r="D123" s="4">
        <f t="shared" si="38"/>
        <v>0</v>
      </c>
      <c r="E123" s="4">
        <f t="shared" si="32"/>
        <v>0</v>
      </c>
      <c r="F123" s="4">
        <f t="shared" si="39"/>
        <v>25</v>
      </c>
      <c r="G123" s="4">
        <f t="shared" si="50"/>
        <v>3000</v>
      </c>
      <c r="H123">
        <f t="shared" si="33"/>
        <v>0</v>
      </c>
      <c r="I123" s="24">
        <f t="shared" si="40"/>
        <v>0</v>
      </c>
      <c r="J123" s="24">
        <f t="shared" si="41"/>
        <v>0</v>
      </c>
      <c r="K123" s="24">
        <f t="shared" si="42"/>
        <v>0</v>
      </c>
      <c r="L123" s="25">
        <f t="shared" si="43"/>
        <v>0</v>
      </c>
      <c r="M123" s="24">
        <f t="shared" si="44"/>
        <v>0</v>
      </c>
      <c r="N123" s="19">
        <f t="shared" si="30"/>
        <v>0</v>
      </c>
      <c r="O123" s="19">
        <f t="shared" si="45"/>
        <v>0</v>
      </c>
      <c r="P123" s="19">
        <f t="shared" si="46"/>
        <v>32.131739816948752</v>
      </c>
      <c r="Q123" s="24">
        <f t="shared" si="54"/>
        <v>0</v>
      </c>
      <c r="R123" s="34">
        <f t="shared" si="47"/>
        <v>11</v>
      </c>
      <c r="S123" s="24">
        <f t="shared" si="34"/>
        <v>0</v>
      </c>
      <c r="T123" s="24">
        <f t="shared" si="35"/>
        <v>0</v>
      </c>
      <c r="U123" s="24">
        <f t="shared" si="36"/>
        <v>0</v>
      </c>
      <c r="V123" s="4">
        <f t="shared" si="48"/>
        <v>0</v>
      </c>
      <c r="W123" s="4">
        <f t="shared" si="31"/>
        <v>0</v>
      </c>
      <c r="Y123" s="25">
        <f t="shared" si="51"/>
        <v>525</v>
      </c>
      <c r="Z123" s="24">
        <f t="shared" si="52"/>
        <v>3.3</v>
      </c>
      <c r="AA123" s="24">
        <f t="shared" si="53"/>
        <v>393.61053719208343</v>
      </c>
      <c r="AB123" s="24">
        <f t="shared" si="49"/>
        <v>196.67966534088134</v>
      </c>
    </row>
    <row r="124" spans="1:28" ht="14.65" thickBot="1" x14ac:dyDescent="0.5">
      <c r="A124" s="27" t="s">
        <v>181</v>
      </c>
      <c r="B124" s="27">
        <v>62.5</v>
      </c>
      <c r="C124" s="27">
        <f t="shared" si="37"/>
        <v>62.5</v>
      </c>
      <c r="D124" s="4">
        <f t="shared" si="38"/>
        <v>0</v>
      </c>
      <c r="E124" s="4">
        <f t="shared" si="32"/>
        <v>0</v>
      </c>
      <c r="F124" s="4">
        <f t="shared" si="39"/>
        <v>25</v>
      </c>
      <c r="G124" s="4">
        <f t="shared" si="50"/>
        <v>3025</v>
      </c>
      <c r="H124">
        <f t="shared" si="33"/>
        <v>1</v>
      </c>
      <c r="I124" s="24">
        <f t="shared" si="40"/>
        <v>0</v>
      </c>
      <c r="J124" s="24">
        <f t="shared" si="41"/>
        <v>0</v>
      </c>
      <c r="K124" s="24">
        <f t="shared" si="42"/>
        <v>0</v>
      </c>
      <c r="L124" s="25">
        <f t="shared" si="43"/>
        <v>0</v>
      </c>
      <c r="M124" s="24">
        <f t="shared" si="44"/>
        <v>0</v>
      </c>
      <c r="N124" s="19">
        <f t="shared" si="30"/>
        <v>0</v>
      </c>
      <c r="O124" s="19">
        <f t="shared" si="45"/>
        <v>0</v>
      </c>
      <c r="P124" s="19">
        <f t="shared" si="46"/>
        <v>32.131739816948752</v>
      </c>
      <c r="Q124" s="24">
        <f t="shared" si="54"/>
        <v>0</v>
      </c>
      <c r="R124" s="34">
        <f t="shared" si="47"/>
        <v>11</v>
      </c>
      <c r="S124" s="24">
        <f t="shared" si="34"/>
        <v>0</v>
      </c>
      <c r="T124" s="24">
        <f t="shared" si="35"/>
        <v>0</v>
      </c>
      <c r="U124" s="24">
        <f t="shared" si="36"/>
        <v>0</v>
      </c>
      <c r="V124" s="4">
        <f t="shared" si="48"/>
        <v>0</v>
      </c>
      <c r="W124" s="4">
        <f t="shared" si="31"/>
        <v>0</v>
      </c>
      <c r="Y124" s="25">
        <f t="shared" si="51"/>
        <v>525</v>
      </c>
      <c r="Z124" s="24">
        <f t="shared" si="52"/>
        <v>3.3</v>
      </c>
      <c r="AA124" s="24">
        <f t="shared" si="53"/>
        <v>393.61053719208343</v>
      </c>
      <c r="AB124" s="24">
        <f t="shared" si="49"/>
        <v>196.67966534088134</v>
      </c>
    </row>
    <row r="125" spans="1:28" ht="14.65" thickBot="1" x14ac:dyDescent="0.5">
      <c r="A125" s="27" t="s">
        <v>182</v>
      </c>
      <c r="B125" s="27">
        <v>62.5</v>
      </c>
      <c r="C125" s="27">
        <f t="shared" si="37"/>
        <v>62.5</v>
      </c>
      <c r="D125" s="4">
        <f t="shared" si="38"/>
        <v>0</v>
      </c>
      <c r="E125" s="4">
        <f t="shared" si="32"/>
        <v>0</v>
      </c>
      <c r="F125" s="4">
        <f t="shared" si="39"/>
        <v>25</v>
      </c>
      <c r="G125" s="4">
        <f t="shared" si="50"/>
        <v>3050</v>
      </c>
      <c r="H125">
        <f t="shared" si="33"/>
        <v>2</v>
      </c>
      <c r="I125" s="24">
        <f t="shared" si="40"/>
        <v>0</v>
      </c>
      <c r="J125" s="24">
        <f t="shared" si="41"/>
        <v>0</v>
      </c>
      <c r="K125" s="24">
        <f t="shared" si="42"/>
        <v>0</v>
      </c>
      <c r="L125" s="25">
        <f t="shared" si="43"/>
        <v>0</v>
      </c>
      <c r="M125" s="24">
        <f t="shared" si="44"/>
        <v>0</v>
      </c>
      <c r="N125" s="19">
        <f t="shared" si="30"/>
        <v>0</v>
      </c>
      <c r="O125" s="19">
        <f t="shared" si="45"/>
        <v>0</v>
      </c>
      <c r="P125" s="19">
        <f t="shared" si="46"/>
        <v>32.131739816948752</v>
      </c>
      <c r="Q125" s="24">
        <f t="shared" si="54"/>
        <v>0</v>
      </c>
      <c r="R125" s="34">
        <f t="shared" si="47"/>
        <v>11</v>
      </c>
      <c r="S125" s="24">
        <f t="shared" si="34"/>
        <v>0</v>
      </c>
      <c r="T125" s="24">
        <f t="shared" si="35"/>
        <v>0</v>
      </c>
      <c r="U125" s="24">
        <f t="shared" si="36"/>
        <v>0</v>
      </c>
      <c r="V125" s="4">
        <f t="shared" si="48"/>
        <v>0</v>
      </c>
      <c r="W125" s="4">
        <f t="shared" si="31"/>
        <v>0</v>
      </c>
      <c r="Y125" s="25">
        <f t="shared" si="51"/>
        <v>525</v>
      </c>
      <c r="Z125" s="24">
        <f t="shared" si="52"/>
        <v>3.3</v>
      </c>
      <c r="AA125" s="24">
        <f t="shared" si="53"/>
        <v>393.61053719208343</v>
      </c>
      <c r="AB125" s="24">
        <f t="shared" si="49"/>
        <v>196.67966534088134</v>
      </c>
    </row>
    <row r="126" spans="1:28" ht="14.65" thickBot="1" x14ac:dyDescent="0.5">
      <c r="A126" s="27" t="s">
        <v>183</v>
      </c>
      <c r="B126" s="27">
        <v>62.5</v>
      </c>
      <c r="C126" s="27">
        <f t="shared" si="37"/>
        <v>62.5</v>
      </c>
      <c r="D126" s="4">
        <f t="shared" si="38"/>
        <v>0</v>
      </c>
      <c r="E126" s="4">
        <f t="shared" si="32"/>
        <v>0</v>
      </c>
      <c r="F126" s="4">
        <f t="shared" si="39"/>
        <v>25</v>
      </c>
      <c r="G126" s="4">
        <f t="shared" si="50"/>
        <v>3075</v>
      </c>
      <c r="H126">
        <f t="shared" si="33"/>
        <v>3</v>
      </c>
      <c r="I126" s="24">
        <f t="shared" si="40"/>
        <v>0</v>
      </c>
      <c r="J126" s="24">
        <f t="shared" si="41"/>
        <v>0</v>
      </c>
      <c r="K126" s="24">
        <f t="shared" si="42"/>
        <v>0</v>
      </c>
      <c r="L126" s="25">
        <f t="shared" si="43"/>
        <v>0</v>
      </c>
      <c r="M126" s="24">
        <f t="shared" si="44"/>
        <v>0</v>
      </c>
      <c r="N126" s="19">
        <f t="shared" si="30"/>
        <v>0</v>
      </c>
      <c r="O126" s="19">
        <f t="shared" si="45"/>
        <v>0</v>
      </c>
      <c r="P126" s="19">
        <f t="shared" si="46"/>
        <v>32.131739816948752</v>
      </c>
      <c r="Q126" s="24">
        <f t="shared" si="54"/>
        <v>0</v>
      </c>
      <c r="R126" s="34">
        <f t="shared" si="47"/>
        <v>11</v>
      </c>
      <c r="S126" s="24">
        <f t="shared" si="34"/>
        <v>0</v>
      </c>
      <c r="T126" s="24">
        <f t="shared" si="35"/>
        <v>0</v>
      </c>
      <c r="U126" s="24">
        <f t="shared" si="36"/>
        <v>0</v>
      </c>
      <c r="V126" s="4">
        <f t="shared" si="48"/>
        <v>0</v>
      </c>
      <c r="W126" s="4">
        <f t="shared" si="31"/>
        <v>0</v>
      </c>
      <c r="Y126" s="25">
        <f t="shared" si="51"/>
        <v>525</v>
      </c>
      <c r="Z126" s="24">
        <f t="shared" si="52"/>
        <v>3.3</v>
      </c>
      <c r="AA126" s="24">
        <f t="shared" si="53"/>
        <v>393.61053719208343</v>
      </c>
      <c r="AB126" s="24">
        <f t="shared" si="49"/>
        <v>196.67966534088134</v>
      </c>
    </row>
    <row r="127" spans="1:28" ht="14.65" thickBot="1" x14ac:dyDescent="0.5">
      <c r="A127" s="27" t="s">
        <v>184</v>
      </c>
      <c r="B127" s="27">
        <v>62.5</v>
      </c>
      <c r="C127" s="27">
        <f t="shared" si="37"/>
        <v>62.5</v>
      </c>
      <c r="D127" s="4">
        <f t="shared" si="38"/>
        <v>0</v>
      </c>
      <c r="E127" s="4">
        <f t="shared" si="32"/>
        <v>0</v>
      </c>
      <c r="F127" s="4">
        <f t="shared" si="39"/>
        <v>25</v>
      </c>
      <c r="G127" s="4">
        <f t="shared" si="50"/>
        <v>3100</v>
      </c>
      <c r="H127">
        <f t="shared" si="33"/>
        <v>0</v>
      </c>
      <c r="I127" s="24">
        <f t="shared" si="40"/>
        <v>0</v>
      </c>
      <c r="J127" s="24">
        <f t="shared" si="41"/>
        <v>0</v>
      </c>
      <c r="K127" s="24">
        <f t="shared" si="42"/>
        <v>0</v>
      </c>
      <c r="L127" s="25">
        <f t="shared" si="43"/>
        <v>0</v>
      </c>
      <c r="M127" s="24">
        <f t="shared" si="44"/>
        <v>0</v>
      </c>
      <c r="N127" s="19">
        <f t="shared" si="30"/>
        <v>0</v>
      </c>
      <c r="O127" s="19">
        <f t="shared" si="45"/>
        <v>0</v>
      </c>
      <c r="P127" s="19">
        <f t="shared" si="46"/>
        <v>32.131739816948752</v>
      </c>
      <c r="Q127" s="24">
        <f t="shared" si="54"/>
        <v>0</v>
      </c>
      <c r="R127" s="34">
        <f t="shared" si="47"/>
        <v>11</v>
      </c>
      <c r="S127" s="24">
        <f t="shared" si="34"/>
        <v>0</v>
      </c>
      <c r="T127" s="24">
        <f t="shared" si="35"/>
        <v>0</v>
      </c>
      <c r="U127" s="24">
        <f t="shared" si="36"/>
        <v>0</v>
      </c>
      <c r="V127" s="4">
        <f t="shared" si="48"/>
        <v>0</v>
      </c>
      <c r="W127" s="4">
        <f t="shared" si="31"/>
        <v>0</v>
      </c>
      <c r="Y127" s="25">
        <f t="shared" si="51"/>
        <v>525</v>
      </c>
      <c r="Z127" s="24">
        <f t="shared" si="52"/>
        <v>3.3</v>
      </c>
      <c r="AA127" s="24">
        <f t="shared" si="53"/>
        <v>393.61053719208343</v>
      </c>
      <c r="AB127" s="24">
        <f t="shared" si="49"/>
        <v>196.67966534088134</v>
      </c>
    </row>
    <row r="128" spans="1:28" ht="14.65" thickBot="1" x14ac:dyDescent="0.5">
      <c r="A128" s="27" t="s">
        <v>185</v>
      </c>
      <c r="B128" s="27">
        <v>62.5</v>
      </c>
      <c r="C128" s="27">
        <f t="shared" si="37"/>
        <v>62.5</v>
      </c>
      <c r="D128" s="4">
        <f t="shared" si="38"/>
        <v>0</v>
      </c>
      <c r="E128" s="4">
        <f t="shared" si="32"/>
        <v>0</v>
      </c>
      <c r="F128" s="4">
        <f t="shared" si="39"/>
        <v>25</v>
      </c>
      <c r="G128" s="4">
        <f t="shared" si="50"/>
        <v>3125</v>
      </c>
      <c r="H128">
        <f t="shared" si="33"/>
        <v>1</v>
      </c>
      <c r="I128" s="24">
        <f t="shared" si="40"/>
        <v>0</v>
      </c>
      <c r="J128" s="24">
        <f t="shared" si="41"/>
        <v>0</v>
      </c>
      <c r="K128" s="24">
        <f t="shared" si="42"/>
        <v>0</v>
      </c>
      <c r="L128" s="25">
        <f t="shared" si="43"/>
        <v>0</v>
      </c>
      <c r="M128" s="24">
        <f t="shared" si="44"/>
        <v>0</v>
      </c>
      <c r="N128" s="19">
        <f t="shared" si="30"/>
        <v>0</v>
      </c>
      <c r="O128" s="19">
        <f t="shared" si="45"/>
        <v>0</v>
      </c>
      <c r="P128" s="19">
        <f t="shared" si="46"/>
        <v>32.131739816948752</v>
      </c>
      <c r="Q128" s="24">
        <f t="shared" si="54"/>
        <v>0</v>
      </c>
      <c r="R128" s="34">
        <f t="shared" si="47"/>
        <v>11</v>
      </c>
      <c r="S128" s="24">
        <f t="shared" si="34"/>
        <v>0</v>
      </c>
      <c r="T128" s="24">
        <f t="shared" si="35"/>
        <v>0</v>
      </c>
      <c r="U128" s="24">
        <f t="shared" si="36"/>
        <v>0</v>
      </c>
      <c r="V128" s="4">
        <f t="shared" si="48"/>
        <v>0</v>
      </c>
      <c r="W128" s="4">
        <f t="shared" si="31"/>
        <v>0</v>
      </c>
      <c r="Y128" s="25">
        <f t="shared" si="51"/>
        <v>525</v>
      </c>
      <c r="Z128" s="24">
        <f t="shared" si="52"/>
        <v>3.3</v>
      </c>
      <c r="AA128" s="24">
        <f t="shared" si="53"/>
        <v>393.61053719208343</v>
      </c>
      <c r="AB128" s="24">
        <f t="shared" si="49"/>
        <v>196.67966534088134</v>
      </c>
    </row>
    <row r="129" spans="1:28" ht="14.65" thickBot="1" x14ac:dyDescent="0.5">
      <c r="A129" s="27" t="s">
        <v>186</v>
      </c>
      <c r="B129" s="27">
        <v>62.5</v>
      </c>
      <c r="C129" s="27">
        <f t="shared" si="37"/>
        <v>62.5</v>
      </c>
      <c r="D129" s="4">
        <f t="shared" si="38"/>
        <v>0</v>
      </c>
      <c r="E129" s="4">
        <f t="shared" si="32"/>
        <v>0</v>
      </c>
      <c r="F129" s="4">
        <f t="shared" si="39"/>
        <v>25</v>
      </c>
      <c r="G129" s="4">
        <f t="shared" si="50"/>
        <v>3150</v>
      </c>
      <c r="H129">
        <f t="shared" si="33"/>
        <v>2</v>
      </c>
      <c r="I129" s="24">
        <f t="shared" si="40"/>
        <v>0</v>
      </c>
      <c r="J129" s="24">
        <f t="shared" si="41"/>
        <v>0</v>
      </c>
      <c r="K129" s="24">
        <f t="shared" si="42"/>
        <v>0</v>
      </c>
      <c r="L129" s="25">
        <f t="shared" si="43"/>
        <v>0</v>
      </c>
      <c r="M129" s="24">
        <f t="shared" si="44"/>
        <v>0</v>
      </c>
      <c r="N129" s="19">
        <f t="shared" si="30"/>
        <v>0</v>
      </c>
      <c r="O129" s="19">
        <f t="shared" si="45"/>
        <v>0</v>
      </c>
      <c r="P129" s="19">
        <f t="shared" si="46"/>
        <v>32.131739816948752</v>
      </c>
      <c r="Q129" s="24">
        <f t="shared" si="54"/>
        <v>0</v>
      </c>
      <c r="R129" s="34">
        <f t="shared" si="47"/>
        <v>11</v>
      </c>
      <c r="S129" s="24">
        <f t="shared" si="34"/>
        <v>0</v>
      </c>
      <c r="T129" s="24">
        <f t="shared" si="35"/>
        <v>0</v>
      </c>
      <c r="U129" s="24">
        <f t="shared" si="36"/>
        <v>0</v>
      </c>
      <c r="V129" s="4">
        <f t="shared" si="48"/>
        <v>0</v>
      </c>
      <c r="W129" s="4">
        <f t="shared" si="31"/>
        <v>0</v>
      </c>
      <c r="Y129" s="25">
        <f t="shared" si="51"/>
        <v>525</v>
      </c>
      <c r="Z129" s="24">
        <f t="shared" si="52"/>
        <v>3.3</v>
      </c>
      <c r="AA129" s="24">
        <f t="shared" si="53"/>
        <v>393.61053719208343</v>
      </c>
      <c r="AB129" s="24">
        <f t="shared" si="49"/>
        <v>196.67966534088134</v>
      </c>
    </row>
    <row r="130" spans="1:28" ht="14.65" thickBot="1" x14ac:dyDescent="0.5">
      <c r="A130" s="27" t="s">
        <v>187</v>
      </c>
      <c r="B130" s="27">
        <v>62.5</v>
      </c>
      <c r="C130" s="27">
        <f t="shared" si="37"/>
        <v>62.5</v>
      </c>
      <c r="D130" s="4">
        <f t="shared" si="38"/>
        <v>0</v>
      </c>
      <c r="E130" s="4">
        <f t="shared" si="32"/>
        <v>0</v>
      </c>
      <c r="F130" s="4">
        <f t="shared" si="39"/>
        <v>25</v>
      </c>
      <c r="G130" s="4">
        <f t="shared" si="50"/>
        <v>3175</v>
      </c>
      <c r="H130">
        <f t="shared" si="33"/>
        <v>3</v>
      </c>
      <c r="I130" s="24">
        <f t="shared" si="40"/>
        <v>0</v>
      </c>
      <c r="J130" s="24">
        <f t="shared" si="41"/>
        <v>0</v>
      </c>
      <c r="K130" s="24">
        <f t="shared" si="42"/>
        <v>0</v>
      </c>
      <c r="L130" s="25">
        <f t="shared" si="43"/>
        <v>0</v>
      </c>
      <c r="M130" s="24">
        <f t="shared" si="44"/>
        <v>0</v>
      </c>
      <c r="N130" s="19">
        <f t="shared" si="30"/>
        <v>0</v>
      </c>
      <c r="O130" s="19">
        <f t="shared" si="45"/>
        <v>0</v>
      </c>
      <c r="P130" s="19">
        <f t="shared" si="46"/>
        <v>32.131739816948752</v>
      </c>
      <c r="Q130" s="24">
        <f t="shared" si="54"/>
        <v>0</v>
      </c>
      <c r="R130" s="34">
        <f t="shared" si="47"/>
        <v>11</v>
      </c>
      <c r="S130" s="24">
        <f t="shared" si="34"/>
        <v>0</v>
      </c>
      <c r="T130" s="24">
        <f t="shared" si="35"/>
        <v>0</v>
      </c>
      <c r="U130" s="24">
        <f t="shared" si="36"/>
        <v>0</v>
      </c>
      <c r="V130" s="4">
        <f t="shared" si="48"/>
        <v>0</v>
      </c>
      <c r="W130" s="4">
        <f t="shared" si="31"/>
        <v>0</v>
      </c>
      <c r="Y130" s="25">
        <f t="shared" si="51"/>
        <v>525</v>
      </c>
      <c r="Z130" s="24">
        <f t="shared" si="52"/>
        <v>3.3</v>
      </c>
      <c r="AA130" s="24">
        <f t="shared" si="53"/>
        <v>393.61053719208343</v>
      </c>
      <c r="AB130" s="24">
        <f t="shared" si="49"/>
        <v>196.67966534088134</v>
      </c>
    </row>
    <row r="131" spans="1:28" ht="14.65" thickBot="1" x14ac:dyDescent="0.5">
      <c r="A131" s="27" t="s">
        <v>188</v>
      </c>
      <c r="B131" s="27">
        <v>62.5</v>
      </c>
      <c r="C131" s="27">
        <f t="shared" si="37"/>
        <v>62.5</v>
      </c>
      <c r="D131" s="4">
        <f t="shared" si="38"/>
        <v>0</v>
      </c>
      <c r="E131" s="4">
        <f t="shared" si="32"/>
        <v>0</v>
      </c>
      <c r="F131" s="4">
        <f t="shared" si="39"/>
        <v>25</v>
      </c>
      <c r="G131" s="4">
        <f t="shared" si="50"/>
        <v>3200</v>
      </c>
      <c r="H131">
        <f t="shared" si="33"/>
        <v>0</v>
      </c>
      <c r="I131" s="24">
        <f t="shared" si="40"/>
        <v>0</v>
      </c>
      <c r="J131" s="24">
        <f t="shared" si="41"/>
        <v>0</v>
      </c>
      <c r="K131" s="24">
        <f t="shared" si="42"/>
        <v>0</v>
      </c>
      <c r="L131" s="25">
        <f t="shared" si="43"/>
        <v>0</v>
      </c>
      <c r="M131" s="24">
        <f t="shared" si="44"/>
        <v>0</v>
      </c>
      <c r="N131" s="19">
        <f t="shared" si="30"/>
        <v>0</v>
      </c>
      <c r="O131" s="19">
        <f t="shared" si="45"/>
        <v>0</v>
      </c>
      <c r="P131" s="19">
        <f t="shared" si="46"/>
        <v>32.131739816948752</v>
      </c>
      <c r="Q131" s="24">
        <f t="shared" si="54"/>
        <v>0</v>
      </c>
      <c r="R131" s="34">
        <f t="shared" si="47"/>
        <v>11</v>
      </c>
      <c r="S131" s="24">
        <f t="shared" si="34"/>
        <v>0</v>
      </c>
      <c r="T131" s="24">
        <f t="shared" si="35"/>
        <v>0</v>
      </c>
      <c r="U131" s="24">
        <f t="shared" si="36"/>
        <v>0</v>
      </c>
      <c r="V131" s="4">
        <f t="shared" si="48"/>
        <v>0</v>
      </c>
      <c r="W131" s="4">
        <f t="shared" si="31"/>
        <v>0</v>
      </c>
      <c r="Y131" s="25">
        <f t="shared" si="51"/>
        <v>525</v>
      </c>
      <c r="Z131" s="24">
        <f t="shared" si="52"/>
        <v>3.3</v>
      </c>
      <c r="AA131" s="24">
        <f t="shared" si="53"/>
        <v>393.61053719208343</v>
      </c>
      <c r="AB131" s="24">
        <f t="shared" si="49"/>
        <v>196.67966534088134</v>
      </c>
    </row>
    <row r="132" spans="1:28" ht="14.65" thickBot="1" x14ac:dyDescent="0.5">
      <c r="A132" s="27" t="s">
        <v>189</v>
      </c>
      <c r="B132" s="27">
        <v>62.5</v>
      </c>
      <c r="C132" s="27">
        <f t="shared" si="37"/>
        <v>62.5</v>
      </c>
      <c r="D132" s="4">
        <f t="shared" si="38"/>
        <v>0</v>
      </c>
      <c r="E132" s="4">
        <f t="shared" si="32"/>
        <v>0</v>
      </c>
      <c r="F132" s="4">
        <f t="shared" si="39"/>
        <v>25</v>
      </c>
      <c r="G132" s="4">
        <f t="shared" si="50"/>
        <v>3225</v>
      </c>
      <c r="H132">
        <f t="shared" si="33"/>
        <v>1</v>
      </c>
      <c r="I132" s="24">
        <f t="shared" si="40"/>
        <v>0</v>
      </c>
      <c r="J132" s="24">
        <f t="shared" si="41"/>
        <v>0</v>
      </c>
      <c r="K132" s="24">
        <f t="shared" si="42"/>
        <v>0</v>
      </c>
      <c r="L132" s="25">
        <f t="shared" si="43"/>
        <v>0</v>
      </c>
      <c r="M132" s="24">
        <f t="shared" si="44"/>
        <v>0</v>
      </c>
      <c r="N132" s="19">
        <f t="shared" ref="N132:N195" si="55">I132-M132</f>
        <v>0</v>
      </c>
      <c r="O132" s="19">
        <f t="shared" si="45"/>
        <v>0</v>
      </c>
      <c r="P132" s="19">
        <f t="shared" si="46"/>
        <v>32.131739816948752</v>
      </c>
      <c r="Q132" s="24">
        <f t="shared" si="54"/>
        <v>0</v>
      </c>
      <c r="R132" s="34">
        <f t="shared" si="47"/>
        <v>11</v>
      </c>
      <c r="S132" s="24">
        <f t="shared" si="34"/>
        <v>0</v>
      </c>
      <c r="T132" s="24">
        <f t="shared" si="35"/>
        <v>0</v>
      </c>
      <c r="U132" s="24">
        <f t="shared" si="36"/>
        <v>0</v>
      </c>
      <c r="V132" s="4">
        <f t="shared" si="48"/>
        <v>0</v>
      </c>
      <c r="W132" s="4">
        <f t="shared" ref="W132:W195" si="56">IF(OR(U132&gt;0, V132&gt;0), 1, 0)</f>
        <v>0</v>
      </c>
      <c r="Y132" s="25">
        <f t="shared" si="51"/>
        <v>525</v>
      </c>
      <c r="Z132" s="24">
        <f t="shared" si="52"/>
        <v>3.3</v>
      </c>
      <c r="AA132" s="24">
        <f t="shared" si="53"/>
        <v>393.61053719208343</v>
      </c>
      <c r="AB132" s="24">
        <f t="shared" si="49"/>
        <v>196.67966534088134</v>
      </c>
    </row>
    <row r="133" spans="1:28" ht="14.65" thickBot="1" x14ac:dyDescent="0.5">
      <c r="A133" s="27" t="s">
        <v>190</v>
      </c>
      <c r="B133" s="27">
        <v>62.5</v>
      </c>
      <c r="C133" s="27">
        <f t="shared" si="37"/>
        <v>62.5</v>
      </c>
      <c r="D133" s="4">
        <f t="shared" si="38"/>
        <v>0</v>
      </c>
      <c r="E133" s="4">
        <f t="shared" ref="E133:E196" si="57">IF(Q132&lt;2.7, $B133,$C133)*V132</f>
        <v>0</v>
      </c>
      <c r="F133" s="4">
        <f t="shared" si="39"/>
        <v>25</v>
      </c>
      <c r="G133" s="4">
        <f t="shared" si="50"/>
        <v>3250</v>
      </c>
      <c r="H133">
        <f t="shared" ref="H133:H196" si="58">MOD(G$4:G$643, 4)</f>
        <v>2</v>
      </c>
      <c r="I133" s="24">
        <f t="shared" si="40"/>
        <v>0</v>
      </c>
      <c r="J133" s="24">
        <f t="shared" si="41"/>
        <v>0</v>
      </c>
      <c r="K133" s="24">
        <f t="shared" si="42"/>
        <v>0</v>
      </c>
      <c r="L133" s="25">
        <f t="shared" si="43"/>
        <v>0</v>
      </c>
      <c r="M133" s="24">
        <f t="shared" si="44"/>
        <v>0</v>
      </c>
      <c r="N133" s="19">
        <f t="shared" si="55"/>
        <v>0</v>
      </c>
      <c r="O133" s="19">
        <f t="shared" si="45"/>
        <v>0</v>
      </c>
      <c r="P133" s="19">
        <f t="shared" si="46"/>
        <v>32.131739816948752</v>
      </c>
      <c r="Q133" s="24">
        <f t="shared" si="54"/>
        <v>0</v>
      </c>
      <c r="R133" s="34">
        <f t="shared" si="47"/>
        <v>11</v>
      </c>
      <c r="S133" s="24">
        <f t="shared" ref="S133:S196" si="59">IF(Q133&gt;$I$2, $I$2, Q133)</f>
        <v>0</v>
      </c>
      <c r="T133" s="24">
        <f t="shared" ref="T133:T196" si="60">I133*$I$2/($Q$2*$G$2)</f>
        <v>0</v>
      </c>
      <c r="U133" s="24">
        <f t="shared" ref="U133:U196" si="61">IF(S133=$I$2, G133, 0)</f>
        <v>0</v>
      </c>
      <c r="V133" s="4">
        <f t="shared" si="48"/>
        <v>0</v>
      </c>
      <c r="W133" s="4">
        <f t="shared" si="56"/>
        <v>0</v>
      </c>
      <c r="Y133" s="25">
        <f t="shared" si="51"/>
        <v>525</v>
      </c>
      <c r="Z133" s="24">
        <f t="shared" si="52"/>
        <v>3.3</v>
      </c>
      <c r="AA133" s="24">
        <f t="shared" si="53"/>
        <v>393.61053719208343</v>
      </c>
      <c r="AB133" s="24">
        <f t="shared" si="49"/>
        <v>196.67966534088134</v>
      </c>
    </row>
    <row r="134" spans="1:28" ht="14.65" thickBot="1" x14ac:dyDescent="0.5">
      <c r="A134" s="27" t="s">
        <v>191</v>
      </c>
      <c r="B134" s="27">
        <v>62.5</v>
      </c>
      <c r="C134" s="27">
        <f t="shared" ref="C134:C197" si="62">IF(H133&gt;0, C133, IF(D133&gt;0, IF(C133=100, 100, IF(C133 = 6.5, C133+6,C133+12.5)), B134))</f>
        <v>62.5</v>
      </c>
      <c r="D134" s="4">
        <f t="shared" ref="D134:D197" si="63">IF(Q133&lt;2.7, 0,1)</f>
        <v>0</v>
      </c>
      <c r="E134" s="4">
        <f t="shared" si="57"/>
        <v>0</v>
      </c>
      <c r="F134" s="4">
        <f t="shared" ref="F134:F197" si="64">$E$2</f>
        <v>25</v>
      </c>
      <c r="G134" s="4">
        <f t="shared" si="50"/>
        <v>3275</v>
      </c>
      <c r="H134">
        <f t="shared" si="58"/>
        <v>3</v>
      </c>
      <c r="I134" s="24">
        <f t="shared" ref="I134:I197" si="65">(-0.0457*Q133+0.64+(($G$2-5)*0.148))*E134*10</f>
        <v>0</v>
      </c>
      <c r="J134" s="24">
        <f t="shared" ref="J134:J197" si="66">IF($P$2="Resistive Load",Q133*1000/$M$2,0)</f>
        <v>0</v>
      </c>
      <c r="K134" s="24">
        <f t="shared" ref="K134:K197" si="67">IF($P$2="Constant Current Load",$N$2,0)</f>
        <v>0</v>
      </c>
      <c r="L134" s="25">
        <f t="shared" ref="L134:L197" si="68">IF(Q133&gt;$O$2, 1, 0)</f>
        <v>0</v>
      </c>
      <c r="M134" s="24">
        <f t="shared" ref="M134:M197" si="69">(J134+K134)*L134</f>
        <v>0</v>
      </c>
      <c r="N134" s="19">
        <f t="shared" si="55"/>
        <v>0</v>
      </c>
      <c r="O134" s="19">
        <f t="shared" ref="O134:O197" si="70">N134*F134/1000</f>
        <v>0</v>
      </c>
      <c r="P134" s="19">
        <f t="shared" ref="P134:P197" si="71">O134+P133</f>
        <v>32.131739816948752</v>
      </c>
      <c r="Q134" s="24">
        <f t="shared" si="54"/>
        <v>0</v>
      </c>
      <c r="R134" s="34">
        <f t="shared" ref="R134:R197" si="72">$K$2+Q133*(($K$2-$L$2)/(-5))</f>
        <v>11</v>
      </c>
      <c r="S134" s="24">
        <f t="shared" si="59"/>
        <v>0</v>
      </c>
      <c r="T134" s="24">
        <f t="shared" si="60"/>
        <v>0</v>
      </c>
      <c r="U134" s="24">
        <f t="shared" si="61"/>
        <v>0</v>
      </c>
      <c r="V134" s="4">
        <f t="shared" ref="V134:V197" si="73">IF(V133=0, 0, IF(S134=$I$2, 0, 1))</f>
        <v>0</v>
      </c>
      <c r="W134" s="4">
        <f t="shared" si="56"/>
        <v>0</v>
      </c>
      <c r="Y134" s="25">
        <f t="shared" si="51"/>
        <v>525</v>
      </c>
      <c r="Z134" s="24">
        <f t="shared" si="52"/>
        <v>3.3</v>
      </c>
      <c r="AA134" s="24">
        <f t="shared" si="53"/>
        <v>393.61053719208343</v>
      </c>
      <c r="AB134" s="24">
        <f t="shared" ref="AB134:AB197" si="74">IF(W134=1, (W134*M134), AB133)</f>
        <v>196.67966534088134</v>
      </c>
    </row>
    <row r="135" spans="1:28" ht="14.65" thickBot="1" x14ac:dyDescent="0.5">
      <c r="A135" s="27" t="s">
        <v>192</v>
      </c>
      <c r="B135" s="27">
        <v>62.5</v>
      </c>
      <c r="C135" s="27">
        <f t="shared" si="62"/>
        <v>62.5</v>
      </c>
      <c r="D135" s="4">
        <f t="shared" si="63"/>
        <v>0</v>
      </c>
      <c r="E135" s="4">
        <f t="shared" si="57"/>
        <v>0</v>
      </c>
      <c r="F135" s="4">
        <f t="shared" si="64"/>
        <v>25</v>
      </c>
      <c r="G135" s="4">
        <f t="shared" ref="G135:G198" si="75">G134+F135</f>
        <v>3300</v>
      </c>
      <c r="H135">
        <f t="shared" si="58"/>
        <v>0</v>
      </c>
      <c r="I135" s="24">
        <f t="shared" si="65"/>
        <v>0</v>
      </c>
      <c r="J135" s="24">
        <f t="shared" si="66"/>
        <v>0</v>
      </c>
      <c r="K135" s="24">
        <f t="shared" si="67"/>
        <v>0</v>
      </c>
      <c r="L135" s="25">
        <f t="shared" si="68"/>
        <v>0</v>
      </c>
      <c r="M135" s="24">
        <f t="shared" si="69"/>
        <v>0</v>
      </c>
      <c r="N135" s="19">
        <f t="shared" si="55"/>
        <v>0</v>
      </c>
      <c r="O135" s="19">
        <f t="shared" si="70"/>
        <v>0</v>
      </c>
      <c r="P135" s="19">
        <f t="shared" si="71"/>
        <v>32.131739816948752</v>
      </c>
      <c r="Q135" s="24">
        <f t="shared" si="54"/>
        <v>0</v>
      </c>
      <c r="R135" s="34">
        <f t="shared" si="72"/>
        <v>11</v>
      </c>
      <c r="S135" s="24">
        <f t="shared" si="59"/>
        <v>0</v>
      </c>
      <c r="T135" s="24">
        <f t="shared" si="60"/>
        <v>0</v>
      </c>
      <c r="U135" s="24">
        <f t="shared" si="61"/>
        <v>0</v>
      </c>
      <c r="V135" s="4">
        <f t="shared" si="73"/>
        <v>0</v>
      </c>
      <c r="W135" s="4">
        <f t="shared" si="56"/>
        <v>0</v>
      </c>
      <c r="Y135" s="25">
        <f t="shared" si="51"/>
        <v>525</v>
      </c>
      <c r="Z135" s="24">
        <f t="shared" si="52"/>
        <v>3.3</v>
      </c>
      <c r="AA135" s="24">
        <f t="shared" si="53"/>
        <v>393.61053719208343</v>
      </c>
      <c r="AB135" s="24">
        <f t="shared" si="74"/>
        <v>196.67966534088134</v>
      </c>
    </row>
    <row r="136" spans="1:28" ht="14.65" thickBot="1" x14ac:dyDescent="0.5">
      <c r="A136" s="27" t="s">
        <v>193</v>
      </c>
      <c r="B136" s="27">
        <v>62.5</v>
      </c>
      <c r="C136" s="27">
        <f t="shared" si="62"/>
        <v>62.5</v>
      </c>
      <c r="D136" s="4">
        <f t="shared" si="63"/>
        <v>0</v>
      </c>
      <c r="E136" s="4">
        <f t="shared" si="57"/>
        <v>0</v>
      </c>
      <c r="F136" s="4">
        <f t="shared" si="64"/>
        <v>25</v>
      </c>
      <c r="G136" s="4">
        <f t="shared" si="75"/>
        <v>3325</v>
      </c>
      <c r="H136">
        <f t="shared" si="58"/>
        <v>1</v>
      </c>
      <c r="I136" s="24">
        <f t="shared" si="65"/>
        <v>0</v>
      </c>
      <c r="J136" s="24">
        <f t="shared" si="66"/>
        <v>0</v>
      </c>
      <c r="K136" s="24">
        <f t="shared" si="67"/>
        <v>0</v>
      </c>
      <c r="L136" s="25">
        <f t="shared" si="68"/>
        <v>0</v>
      </c>
      <c r="M136" s="24">
        <f t="shared" si="69"/>
        <v>0</v>
      </c>
      <c r="N136" s="19">
        <f t="shared" si="55"/>
        <v>0</v>
      </c>
      <c r="O136" s="19">
        <f t="shared" si="70"/>
        <v>0</v>
      </c>
      <c r="P136" s="19">
        <f t="shared" si="71"/>
        <v>32.131739816948752</v>
      </c>
      <c r="Q136" s="24">
        <f t="shared" si="54"/>
        <v>0</v>
      </c>
      <c r="R136" s="34">
        <f t="shared" si="72"/>
        <v>11</v>
      </c>
      <c r="S136" s="24">
        <f t="shared" si="59"/>
        <v>0</v>
      </c>
      <c r="T136" s="24">
        <f t="shared" si="60"/>
        <v>0</v>
      </c>
      <c r="U136" s="24">
        <f t="shared" si="61"/>
        <v>0</v>
      </c>
      <c r="V136" s="4">
        <f t="shared" si="73"/>
        <v>0</v>
      </c>
      <c r="W136" s="4">
        <f t="shared" si="56"/>
        <v>0</v>
      </c>
      <c r="Y136" s="25">
        <f t="shared" si="51"/>
        <v>525</v>
      </c>
      <c r="Z136" s="24">
        <f t="shared" si="52"/>
        <v>3.3</v>
      </c>
      <c r="AA136" s="24">
        <f t="shared" si="53"/>
        <v>393.61053719208343</v>
      </c>
      <c r="AB136" s="24">
        <f t="shared" si="74"/>
        <v>196.67966534088134</v>
      </c>
    </row>
    <row r="137" spans="1:28" ht="14.65" thickBot="1" x14ac:dyDescent="0.5">
      <c r="A137" s="27" t="s">
        <v>194</v>
      </c>
      <c r="B137" s="27">
        <v>62.5</v>
      </c>
      <c r="C137" s="27">
        <f t="shared" si="62"/>
        <v>62.5</v>
      </c>
      <c r="D137" s="4">
        <f t="shared" si="63"/>
        <v>0</v>
      </c>
      <c r="E137" s="4">
        <f t="shared" si="57"/>
        <v>0</v>
      </c>
      <c r="F137" s="4">
        <f t="shared" si="64"/>
        <v>25</v>
      </c>
      <c r="G137" s="4">
        <f t="shared" si="75"/>
        <v>3350</v>
      </c>
      <c r="H137">
        <f t="shared" si="58"/>
        <v>2</v>
      </c>
      <c r="I137" s="24">
        <f t="shared" si="65"/>
        <v>0</v>
      </c>
      <c r="J137" s="24">
        <f t="shared" si="66"/>
        <v>0</v>
      </c>
      <c r="K137" s="24">
        <f t="shared" si="67"/>
        <v>0</v>
      </c>
      <c r="L137" s="25">
        <f t="shared" si="68"/>
        <v>0</v>
      </c>
      <c r="M137" s="24">
        <f t="shared" si="69"/>
        <v>0</v>
      </c>
      <c r="N137" s="19">
        <f t="shared" si="55"/>
        <v>0</v>
      </c>
      <c r="O137" s="19">
        <f t="shared" si="70"/>
        <v>0</v>
      </c>
      <c r="P137" s="19">
        <f t="shared" si="71"/>
        <v>32.131739816948752</v>
      </c>
      <c r="Q137" s="24">
        <f t="shared" si="54"/>
        <v>0</v>
      </c>
      <c r="R137" s="34">
        <f t="shared" si="72"/>
        <v>11</v>
      </c>
      <c r="S137" s="24">
        <f t="shared" si="59"/>
        <v>0</v>
      </c>
      <c r="T137" s="24">
        <f t="shared" si="60"/>
        <v>0</v>
      </c>
      <c r="U137" s="24">
        <f t="shared" si="61"/>
        <v>0</v>
      </c>
      <c r="V137" s="4">
        <f t="shared" si="73"/>
        <v>0</v>
      </c>
      <c r="W137" s="4">
        <f t="shared" si="56"/>
        <v>0</v>
      </c>
      <c r="Y137" s="25">
        <f t="shared" si="51"/>
        <v>525</v>
      </c>
      <c r="Z137" s="24">
        <f t="shared" si="52"/>
        <v>3.3</v>
      </c>
      <c r="AA137" s="24">
        <f t="shared" si="53"/>
        <v>393.61053719208343</v>
      </c>
      <c r="AB137" s="24">
        <f t="shared" si="74"/>
        <v>196.67966534088134</v>
      </c>
    </row>
    <row r="138" spans="1:28" ht="14.65" thickBot="1" x14ac:dyDescent="0.5">
      <c r="A138" s="27" t="s">
        <v>195</v>
      </c>
      <c r="B138" s="27">
        <v>62.5</v>
      </c>
      <c r="C138" s="27">
        <f t="shared" si="62"/>
        <v>62.5</v>
      </c>
      <c r="D138" s="4">
        <f t="shared" si="63"/>
        <v>0</v>
      </c>
      <c r="E138" s="4">
        <f t="shared" si="57"/>
        <v>0</v>
      </c>
      <c r="F138" s="4">
        <f t="shared" si="64"/>
        <v>25</v>
      </c>
      <c r="G138" s="4">
        <f t="shared" si="75"/>
        <v>3375</v>
      </c>
      <c r="H138">
        <f t="shared" si="58"/>
        <v>3</v>
      </c>
      <c r="I138" s="24">
        <f t="shared" si="65"/>
        <v>0</v>
      </c>
      <c r="J138" s="24">
        <f t="shared" si="66"/>
        <v>0</v>
      </c>
      <c r="K138" s="24">
        <f t="shared" si="67"/>
        <v>0</v>
      </c>
      <c r="L138" s="25">
        <f t="shared" si="68"/>
        <v>0</v>
      </c>
      <c r="M138" s="24">
        <f t="shared" si="69"/>
        <v>0</v>
      </c>
      <c r="N138" s="19">
        <f t="shared" si="55"/>
        <v>0</v>
      </c>
      <c r="O138" s="19">
        <f t="shared" si="70"/>
        <v>0</v>
      </c>
      <c r="P138" s="19">
        <f t="shared" si="71"/>
        <v>32.131739816948752</v>
      </c>
      <c r="Q138" s="24">
        <f t="shared" si="54"/>
        <v>0</v>
      </c>
      <c r="R138" s="34">
        <f t="shared" si="72"/>
        <v>11</v>
      </c>
      <c r="S138" s="24">
        <f t="shared" si="59"/>
        <v>0</v>
      </c>
      <c r="T138" s="24">
        <f t="shared" si="60"/>
        <v>0</v>
      </c>
      <c r="U138" s="24">
        <f t="shared" si="61"/>
        <v>0</v>
      </c>
      <c r="V138" s="4">
        <f t="shared" si="73"/>
        <v>0</v>
      </c>
      <c r="W138" s="4">
        <f t="shared" si="56"/>
        <v>0</v>
      </c>
      <c r="Y138" s="25">
        <f t="shared" si="51"/>
        <v>525</v>
      </c>
      <c r="Z138" s="24">
        <f t="shared" si="52"/>
        <v>3.3</v>
      </c>
      <c r="AA138" s="24">
        <f t="shared" si="53"/>
        <v>393.61053719208343</v>
      </c>
      <c r="AB138" s="24">
        <f t="shared" si="74"/>
        <v>196.67966534088134</v>
      </c>
    </row>
    <row r="139" spans="1:28" ht="14.65" thickBot="1" x14ac:dyDescent="0.5">
      <c r="A139" s="27" t="s">
        <v>196</v>
      </c>
      <c r="B139" s="27">
        <v>62.5</v>
      </c>
      <c r="C139" s="27">
        <f t="shared" si="62"/>
        <v>62.5</v>
      </c>
      <c r="D139" s="4">
        <f t="shared" si="63"/>
        <v>0</v>
      </c>
      <c r="E139" s="4">
        <f t="shared" si="57"/>
        <v>0</v>
      </c>
      <c r="F139" s="4">
        <f t="shared" si="64"/>
        <v>25</v>
      </c>
      <c r="G139" s="4">
        <f t="shared" si="75"/>
        <v>3400</v>
      </c>
      <c r="H139">
        <f t="shared" si="58"/>
        <v>0</v>
      </c>
      <c r="I139" s="24">
        <f t="shared" si="65"/>
        <v>0</v>
      </c>
      <c r="J139" s="24">
        <f t="shared" si="66"/>
        <v>0</v>
      </c>
      <c r="K139" s="24">
        <f t="shared" si="67"/>
        <v>0</v>
      </c>
      <c r="L139" s="25">
        <f t="shared" si="68"/>
        <v>0</v>
      </c>
      <c r="M139" s="24">
        <f t="shared" si="69"/>
        <v>0</v>
      </c>
      <c r="N139" s="19">
        <f t="shared" si="55"/>
        <v>0</v>
      </c>
      <c r="O139" s="19">
        <f t="shared" si="70"/>
        <v>0</v>
      </c>
      <c r="P139" s="19">
        <f t="shared" si="71"/>
        <v>32.131739816948752</v>
      </c>
      <c r="Q139" s="24">
        <f t="shared" si="54"/>
        <v>0</v>
      </c>
      <c r="R139" s="34">
        <f t="shared" si="72"/>
        <v>11</v>
      </c>
      <c r="S139" s="24">
        <f t="shared" si="59"/>
        <v>0</v>
      </c>
      <c r="T139" s="24">
        <f t="shared" si="60"/>
        <v>0</v>
      </c>
      <c r="U139" s="24">
        <f t="shared" si="61"/>
        <v>0</v>
      </c>
      <c r="V139" s="4">
        <f t="shared" si="73"/>
        <v>0</v>
      </c>
      <c r="W139" s="4">
        <f t="shared" si="56"/>
        <v>0</v>
      </c>
      <c r="Y139" s="25">
        <f t="shared" si="51"/>
        <v>525</v>
      </c>
      <c r="Z139" s="24">
        <f t="shared" si="52"/>
        <v>3.3</v>
      </c>
      <c r="AA139" s="24">
        <f t="shared" si="53"/>
        <v>393.61053719208343</v>
      </c>
      <c r="AB139" s="24">
        <f t="shared" si="74"/>
        <v>196.67966534088134</v>
      </c>
    </row>
    <row r="140" spans="1:28" ht="14.65" thickBot="1" x14ac:dyDescent="0.5">
      <c r="A140" s="27" t="s">
        <v>197</v>
      </c>
      <c r="B140" s="27">
        <v>62.5</v>
      </c>
      <c r="C140" s="27">
        <f t="shared" si="62"/>
        <v>62.5</v>
      </c>
      <c r="D140" s="4">
        <f t="shared" si="63"/>
        <v>0</v>
      </c>
      <c r="E140" s="4">
        <f t="shared" si="57"/>
        <v>0</v>
      </c>
      <c r="F140" s="4">
        <f t="shared" si="64"/>
        <v>25</v>
      </c>
      <c r="G140" s="4">
        <f t="shared" si="75"/>
        <v>3425</v>
      </c>
      <c r="H140">
        <f t="shared" si="58"/>
        <v>1</v>
      </c>
      <c r="I140" s="24">
        <f t="shared" si="65"/>
        <v>0</v>
      </c>
      <c r="J140" s="24">
        <f t="shared" si="66"/>
        <v>0</v>
      </c>
      <c r="K140" s="24">
        <f t="shared" si="67"/>
        <v>0</v>
      </c>
      <c r="L140" s="25">
        <f t="shared" si="68"/>
        <v>0</v>
      </c>
      <c r="M140" s="24">
        <f t="shared" si="69"/>
        <v>0</v>
      </c>
      <c r="N140" s="19">
        <f t="shared" si="55"/>
        <v>0</v>
      </c>
      <c r="O140" s="19">
        <f t="shared" si="70"/>
        <v>0</v>
      </c>
      <c r="P140" s="19">
        <f t="shared" si="71"/>
        <v>32.131739816948752</v>
      </c>
      <c r="Q140" s="24">
        <f t="shared" si="54"/>
        <v>0</v>
      </c>
      <c r="R140" s="34">
        <f t="shared" si="72"/>
        <v>11</v>
      </c>
      <c r="S140" s="24">
        <f t="shared" si="59"/>
        <v>0</v>
      </c>
      <c r="T140" s="24">
        <f t="shared" si="60"/>
        <v>0</v>
      </c>
      <c r="U140" s="24">
        <f t="shared" si="61"/>
        <v>0</v>
      </c>
      <c r="V140" s="4">
        <f t="shared" si="73"/>
        <v>0</v>
      </c>
      <c r="W140" s="4">
        <f t="shared" si="56"/>
        <v>0</v>
      </c>
      <c r="Y140" s="25">
        <f t="shared" si="51"/>
        <v>525</v>
      </c>
      <c r="Z140" s="24">
        <f t="shared" si="52"/>
        <v>3.3</v>
      </c>
      <c r="AA140" s="24">
        <f t="shared" si="53"/>
        <v>393.61053719208343</v>
      </c>
      <c r="AB140" s="24">
        <f t="shared" si="74"/>
        <v>196.67966534088134</v>
      </c>
    </row>
    <row r="141" spans="1:28" ht="14.65" thickBot="1" x14ac:dyDescent="0.5">
      <c r="A141" s="27" t="s">
        <v>198</v>
      </c>
      <c r="B141" s="27">
        <v>62.5</v>
      </c>
      <c r="C141" s="27">
        <f t="shared" si="62"/>
        <v>62.5</v>
      </c>
      <c r="D141" s="4">
        <f t="shared" si="63"/>
        <v>0</v>
      </c>
      <c r="E141" s="4">
        <f t="shared" si="57"/>
        <v>0</v>
      </c>
      <c r="F141" s="4">
        <f t="shared" si="64"/>
        <v>25</v>
      </c>
      <c r="G141" s="4">
        <f t="shared" si="75"/>
        <v>3450</v>
      </c>
      <c r="H141">
        <f t="shared" si="58"/>
        <v>2</v>
      </c>
      <c r="I141" s="24">
        <f t="shared" si="65"/>
        <v>0</v>
      </c>
      <c r="J141" s="24">
        <f t="shared" si="66"/>
        <v>0</v>
      </c>
      <c r="K141" s="24">
        <f t="shared" si="67"/>
        <v>0</v>
      </c>
      <c r="L141" s="25">
        <f t="shared" si="68"/>
        <v>0</v>
      </c>
      <c r="M141" s="24">
        <f t="shared" si="69"/>
        <v>0</v>
      </c>
      <c r="N141" s="19">
        <f t="shared" si="55"/>
        <v>0</v>
      </c>
      <c r="O141" s="19">
        <f t="shared" si="70"/>
        <v>0</v>
      </c>
      <c r="P141" s="19">
        <f t="shared" si="71"/>
        <v>32.131739816948752</v>
      </c>
      <c r="Q141" s="24">
        <f t="shared" si="54"/>
        <v>0</v>
      </c>
      <c r="R141" s="34">
        <f t="shared" si="72"/>
        <v>11</v>
      </c>
      <c r="S141" s="24">
        <f t="shared" si="59"/>
        <v>0</v>
      </c>
      <c r="T141" s="24">
        <f t="shared" si="60"/>
        <v>0</v>
      </c>
      <c r="U141" s="24">
        <f t="shared" si="61"/>
        <v>0</v>
      </c>
      <c r="V141" s="4">
        <f t="shared" si="73"/>
        <v>0</v>
      </c>
      <c r="W141" s="4">
        <f t="shared" si="56"/>
        <v>0</v>
      </c>
      <c r="Y141" s="25">
        <f t="shared" ref="Y141:Y204" si="76">IF(W141=1, (W141*G141), Y140)</f>
        <v>525</v>
      </c>
      <c r="Z141" s="24">
        <f t="shared" ref="Z141:Z204" si="77">IF(W141=1, (W141*S141), Z140)</f>
        <v>3.3</v>
      </c>
      <c r="AA141" s="24">
        <f t="shared" ref="AA141:AA204" si="78">IF(W141=1, (W141*T141), AA140)</f>
        <v>393.61053719208343</v>
      </c>
      <c r="AB141" s="24">
        <f t="shared" si="74"/>
        <v>196.67966534088134</v>
      </c>
    </row>
    <row r="142" spans="1:28" ht="14.65" thickBot="1" x14ac:dyDescent="0.5">
      <c r="A142" s="27" t="s">
        <v>199</v>
      </c>
      <c r="B142" s="27">
        <v>62.5</v>
      </c>
      <c r="C142" s="27">
        <f t="shared" si="62"/>
        <v>62.5</v>
      </c>
      <c r="D142" s="4">
        <f t="shared" si="63"/>
        <v>0</v>
      </c>
      <c r="E142" s="4">
        <f t="shared" si="57"/>
        <v>0</v>
      </c>
      <c r="F142" s="4">
        <f t="shared" si="64"/>
        <v>25</v>
      </c>
      <c r="G142" s="4">
        <f t="shared" si="75"/>
        <v>3475</v>
      </c>
      <c r="H142">
        <f t="shared" si="58"/>
        <v>3</v>
      </c>
      <c r="I142" s="24">
        <f t="shared" si="65"/>
        <v>0</v>
      </c>
      <c r="J142" s="24">
        <f t="shared" si="66"/>
        <v>0</v>
      </c>
      <c r="K142" s="24">
        <f t="shared" si="67"/>
        <v>0</v>
      </c>
      <c r="L142" s="25">
        <f t="shared" si="68"/>
        <v>0</v>
      </c>
      <c r="M142" s="24">
        <f t="shared" si="69"/>
        <v>0</v>
      </c>
      <c r="N142" s="19">
        <f t="shared" si="55"/>
        <v>0</v>
      </c>
      <c r="O142" s="19">
        <f t="shared" si="70"/>
        <v>0</v>
      </c>
      <c r="P142" s="19">
        <f t="shared" si="71"/>
        <v>32.131739816948752</v>
      </c>
      <c r="Q142" s="24">
        <f t="shared" ref="Q142:Q205" si="79" xml:space="preserve"> P142/R142*V141</f>
        <v>0</v>
      </c>
      <c r="R142" s="34">
        <f t="shared" si="72"/>
        <v>11</v>
      </c>
      <c r="S142" s="24">
        <f t="shared" si="59"/>
        <v>0</v>
      </c>
      <c r="T142" s="24">
        <f t="shared" si="60"/>
        <v>0</v>
      </c>
      <c r="U142" s="24">
        <f t="shared" si="61"/>
        <v>0</v>
      </c>
      <c r="V142" s="4">
        <f t="shared" si="73"/>
        <v>0</v>
      </c>
      <c r="W142" s="4">
        <f t="shared" si="56"/>
        <v>0</v>
      </c>
      <c r="Y142" s="25">
        <f t="shared" si="76"/>
        <v>525</v>
      </c>
      <c r="Z142" s="24">
        <f t="shared" si="77"/>
        <v>3.3</v>
      </c>
      <c r="AA142" s="24">
        <f t="shared" si="78"/>
        <v>393.61053719208343</v>
      </c>
      <c r="AB142" s="24">
        <f t="shared" si="74"/>
        <v>196.67966534088134</v>
      </c>
    </row>
    <row r="143" spans="1:28" ht="14.65" thickBot="1" x14ac:dyDescent="0.5">
      <c r="A143" s="27" t="s">
        <v>200</v>
      </c>
      <c r="B143" s="27">
        <v>62.5</v>
      </c>
      <c r="C143" s="27">
        <f t="shared" si="62"/>
        <v>62.5</v>
      </c>
      <c r="D143" s="4">
        <f t="shared" si="63"/>
        <v>0</v>
      </c>
      <c r="E143" s="4">
        <f t="shared" si="57"/>
        <v>0</v>
      </c>
      <c r="F143" s="4">
        <f t="shared" si="64"/>
        <v>25</v>
      </c>
      <c r="G143" s="4">
        <f t="shared" si="75"/>
        <v>3500</v>
      </c>
      <c r="H143">
        <f t="shared" si="58"/>
        <v>0</v>
      </c>
      <c r="I143" s="24">
        <f t="shared" si="65"/>
        <v>0</v>
      </c>
      <c r="J143" s="24">
        <f t="shared" si="66"/>
        <v>0</v>
      </c>
      <c r="K143" s="24">
        <f t="shared" si="67"/>
        <v>0</v>
      </c>
      <c r="L143" s="25">
        <f t="shared" si="68"/>
        <v>0</v>
      </c>
      <c r="M143" s="24">
        <f t="shared" si="69"/>
        <v>0</v>
      </c>
      <c r="N143" s="19">
        <f t="shared" si="55"/>
        <v>0</v>
      </c>
      <c r="O143" s="19">
        <f t="shared" si="70"/>
        <v>0</v>
      </c>
      <c r="P143" s="19">
        <f t="shared" si="71"/>
        <v>32.131739816948752</v>
      </c>
      <c r="Q143" s="24">
        <f t="shared" si="79"/>
        <v>0</v>
      </c>
      <c r="R143" s="34">
        <f t="shared" si="72"/>
        <v>11</v>
      </c>
      <c r="S143" s="24">
        <f t="shared" si="59"/>
        <v>0</v>
      </c>
      <c r="T143" s="24">
        <f t="shared" si="60"/>
        <v>0</v>
      </c>
      <c r="U143" s="24">
        <f t="shared" si="61"/>
        <v>0</v>
      </c>
      <c r="V143" s="4">
        <f t="shared" si="73"/>
        <v>0</v>
      </c>
      <c r="W143" s="4">
        <f t="shared" si="56"/>
        <v>0</v>
      </c>
      <c r="Y143" s="25">
        <f t="shared" si="76"/>
        <v>525</v>
      </c>
      <c r="Z143" s="24">
        <f t="shared" si="77"/>
        <v>3.3</v>
      </c>
      <c r="AA143" s="24">
        <f t="shared" si="78"/>
        <v>393.61053719208343</v>
      </c>
      <c r="AB143" s="24">
        <f t="shared" si="74"/>
        <v>196.67966534088134</v>
      </c>
    </row>
    <row r="144" spans="1:28" ht="14.65" thickBot="1" x14ac:dyDescent="0.5">
      <c r="A144" s="27" t="s">
        <v>201</v>
      </c>
      <c r="B144" s="27">
        <v>62.5</v>
      </c>
      <c r="C144" s="27">
        <f t="shared" si="62"/>
        <v>62.5</v>
      </c>
      <c r="D144" s="4">
        <f t="shared" si="63"/>
        <v>0</v>
      </c>
      <c r="E144" s="4">
        <f t="shared" si="57"/>
        <v>0</v>
      </c>
      <c r="F144" s="4">
        <f t="shared" si="64"/>
        <v>25</v>
      </c>
      <c r="G144" s="4">
        <f t="shared" si="75"/>
        <v>3525</v>
      </c>
      <c r="H144">
        <f t="shared" si="58"/>
        <v>1</v>
      </c>
      <c r="I144" s="24">
        <f t="shared" si="65"/>
        <v>0</v>
      </c>
      <c r="J144" s="24">
        <f t="shared" si="66"/>
        <v>0</v>
      </c>
      <c r="K144" s="24">
        <f t="shared" si="67"/>
        <v>0</v>
      </c>
      <c r="L144" s="25">
        <f t="shared" si="68"/>
        <v>0</v>
      </c>
      <c r="M144" s="24">
        <f t="shared" si="69"/>
        <v>0</v>
      </c>
      <c r="N144" s="19">
        <f t="shared" si="55"/>
        <v>0</v>
      </c>
      <c r="O144" s="19">
        <f t="shared" si="70"/>
        <v>0</v>
      </c>
      <c r="P144" s="19">
        <f t="shared" si="71"/>
        <v>32.131739816948752</v>
      </c>
      <c r="Q144" s="24">
        <f t="shared" si="79"/>
        <v>0</v>
      </c>
      <c r="R144" s="34">
        <f t="shared" si="72"/>
        <v>11</v>
      </c>
      <c r="S144" s="24">
        <f t="shared" si="59"/>
        <v>0</v>
      </c>
      <c r="T144" s="24">
        <f t="shared" si="60"/>
        <v>0</v>
      </c>
      <c r="U144" s="24">
        <f t="shared" si="61"/>
        <v>0</v>
      </c>
      <c r="V144" s="4">
        <f t="shared" si="73"/>
        <v>0</v>
      </c>
      <c r="W144" s="4">
        <f t="shared" si="56"/>
        <v>0</v>
      </c>
      <c r="Y144" s="25">
        <f t="shared" si="76"/>
        <v>525</v>
      </c>
      <c r="Z144" s="24">
        <f t="shared" si="77"/>
        <v>3.3</v>
      </c>
      <c r="AA144" s="24">
        <f t="shared" si="78"/>
        <v>393.61053719208343</v>
      </c>
      <c r="AB144" s="24">
        <f t="shared" si="74"/>
        <v>196.67966534088134</v>
      </c>
    </row>
    <row r="145" spans="1:28" ht="14.65" thickBot="1" x14ac:dyDescent="0.5">
      <c r="A145" s="27" t="s">
        <v>202</v>
      </c>
      <c r="B145" s="27">
        <v>62.5</v>
      </c>
      <c r="C145" s="27">
        <f t="shared" si="62"/>
        <v>62.5</v>
      </c>
      <c r="D145" s="4">
        <f t="shared" si="63"/>
        <v>0</v>
      </c>
      <c r="E145" s="4">
        <f t="shared" si="57"/>
        <v>0</v>
      </c>
      <c r="F145" s="4">
        <f t="shared" si="64"/>
        <v>25</v>
      </c>
      <c r="G145" s="4">
        <f t="shared" si="75"/>
        <v>3550</v>
      </c>
      <c r="H145">
        <f t="shared" si="58"/>
        <v>2</v>
      </c>
      <c r="I145" s="24">
        <f t="shared" si="65"/>
        <v>0</v>
      </c>
      <c r="J145" s="24">
        <f t="shared" si="66"/>
        <v>0</v>
      </c>
      <c r="K145" s="24">
        <f t="shared" si="67"/>
        <v>0</v>
      </c>
      <c r="L145" s="25">
        <f t="shared" si="68"/>
        <v>0</v>
      </c>
      <c r="M145" s="24">
        <f t="shared" si="69"/>
        <v>0</v>
      </c>
      <c r="N145" s="19">
        <f t="shared" si="55"/>
        <v>0</v>
      </c>
      <c r="O145" s="19">
        <f t="shared" si="70"/>
        <v>0</v>
      </c>
      <c r="P145" s="19">
        <f t="shared" si="71"/>
        <v>32.131739816948752</v>
      </c>
      <c r="Q145" s="24">
        <f t="shared" si="79"/>
        <v>0</v>
      </c>
      <c r="R145" s="34">
        <f t="shared" si="72"/>
        <v>11</v>
      </c>
      <c r="S145" s="24">
        <f t="shared" si="59"/>
        <v>0</v>
      </c>
      <c r="T145" s="24">
        <f t="shared" si="60"/>
        <v>0</v>
      </c>
      <c r="U145" s="24">
        <f t="shared" si="61"/>
        <v>0</v>
      </c>
      <c r="V145" s="4">
        <f t="shared" si="73"/>
        <v>0</v>
      </c>
      <c r="W145" s="4">
        <f t="shared" si="56"/>
        <v>0</v>
      </c>
      <c r="Y145" s="25">
        <f t="shared" si="76"/>
        <v>525</v>
      </c>
      <c r="Z145" s="24">
        <f t="shared" si="77"/>
        <v>3.3</v>
      </c>
      <c r="AA145" s="24">
        <f t="shared" si="78"/>
        <v>393.61053719208343</v>
      </c>
      <c r="AB145" s="24">
        <f t="shared" si="74"/>
        <v>196.67966534088134</v>
      </c>
    </row>
    <row r="146" spans="1:28" ht="14.65" thickBot="1" x14ac:dyDescent="0.5">
      <c r="A146" s="27" t="s">
        <v>203</v>
      </c>
      <c r="B146" s="27">
        <v>62.5</v>
      </c>
      <c r="C146" s="27">
        <f t="shared" si="62"/>
        <v>62.5</v>
      </c>
      <c r="D146" s="4">
        <f t="shared" si="63"/>
        <v>0</v>
      </c>
      <c r="E146" s="4">
        <f t="shared" si="57"/>
        <v>0</v>
      </c>
      <c r="F146" s="4">
        <f t="shared" si="64"/>
        <v>25</v>
      </c>
      <c r="G146" s="4">
        <f t="shared" si="75"/>
        <v>3575</v>
      </c>
      <c r="H146">
        <f t="shared" si="58"/>
        <v>3</v>
      </c>
      <c r="I146" s="24">
        <f t="shared" si="65"/>
        <v>0</v>
      </c>
      <c r="J146" s="24">
        <f t="shared" si="66"/>
        <v>0</v>
      </c>
      <c r="K146" s="24">
        <f t="shared" si="67"/>
        <v>0</v>
      </c>
      <c r="L146" s="25">
        <f t="shared" si="68"/>
        <v>0</v>
      </c>
      <c r="M146" s="24">
        <f t="shared" si="69"/>
        <v>0</v>
      </c>
      <c r="N146" s="19">
        <f t="shared" si="55"/>
        <v>0</v>
      </c>
      <c r="O146" s="19">
        <f t="shared" si="70"/>
        <v>0</v>
      </c>
      <c r="P146" s="19">
        <f t="shared" si="71"/>
        <v>32.131739816948752</v>
      </c>
      <c r="Q146" s="24">
        <f t="shared" si="79"/>
        <v>0</v>
      </c>
      <c r="R146" s="34">
        <f t="shared" si="72"/>
        <v>11</v>
      </c>
      <c r="S146" s="24">
        <f t="shared" si="59"/>
        <v>0</v>
      </c>
      <c r="T146" s="24">
        <f t="shared" si="60"/>
        <v>0</v>
      </c>
      <c r="U146" s="24">
        <f t="shared" si="61"/>
        <v>0</v>
      </c>
      <c r="V146" s="4">
        <f t="shared" si="73"/>
        <v>0</v>
      </c>
      <c r="W146" s="4">
        <f t="shared" si="56"/>
        <v>0</v>
      </c>
      <c r="Y146" s="25">
        <f t="shared" si="76"/>
        <v>525</v>
      </c>
      <c r="Z146" s="24">
        <f t="shared" si="77"/>
        <v>3.3</v>
      </c>
      <c r="AA146" s="24">
        <f t="shared" si="78"/>
        <v>393.61053719208343</v>
      </c>
      <c r="AB146" s="24">
        <f t="shared" si="74"/>
        <v>196.67966534088134</v>
      </c>
    </row>
    <row r="147" spans="1:28" ht="14.65" thickBot="1" x14ac:dyDescent="0.5">
      <c r="A147" s="27" t="s">
        <v>204</v>
      </c>
      <c r="B147" s="27">
        <v>62.5</v>
      </c>
      <c r="C147" s="27">
        <f t="shared" si="62"/>
        <v>62.5</v>
      </c>
      <c r="D147" s="4">
        <f t="shared" si="63"/>
        <v>0</v>
      </c>
      <c r="E147" s="4">
        <f t="shared" si="57"/>
        <v>0</v>
      </c>
      <c r="F147" s="4">
        <f t="shared" si="64"/>
        <v>25</v>
      </c>
      <c r="G147" s="4">
        <f t="shared" si="75"/>
        <v>3600</v>
      </c>
      <c r="H147">
        <f t="shared" si="58"/>
        <v>0</v>
      </c>
      <c r="I147" s="24">
        <f t="shared" si="65"/>
        <v>0</v>
      </c>
      <c r="J147" s="24">
        <f t="shared" si="66"/>
        <v>0</v>
      </c>
      <c r="K147" s="24">
        <f t="shared" si="67"/>
        <v>0</v>
      </c>
      <c r="L147" s="25">
        <f t="shared" si="68"/>
        <v>0</v>
      </c>
      <c r="M147" s="24">
        <f t="shared" si="69"/>
        <v>0</v>
      </c>
      <c r="N147" s="19">
        <f t="shared" si="55"/>
        <v>0</v>
      </c>
      <c r="O147" s="19">
        <f t="shared" si="70"/>
        <v>0</v>
      </c>
      <c r="P147" s="19">
        <f t="shared" si="71"/>
        <v>32.131739816948752</v>
      </c>
      <c r="Q147" s="24">
        <f t="shared" si="79"/>
        <v>0</v>
      </c>
      <c r="R147" s="34">
        <f t="shared" si="72"/>
        <v>11</v>
      </c>
      <c r="S147" s="24">
        <f t="shared" si="59"/>
        <v>0</v>
      </c>
      <c r="T147" s="24">
        <f t="shared" si="60"/>
        <v>0</v>
      </c>
      <c r="U147" s="24">
        <f t="shared" si="61"/>
        <v>0</v>
      </c>
      <c r="V147" s="4">
        <f t="shared" si="73"/>
        <v>0</v>
      </c>
      <c r="W147" s="4">
        <f t="shared" si="56"/>
        <v>0</v>
      </c>
      <c r="Y147" s="25">
        <f t="shared" si="76"/>
        <v>525</v>
      </c>
      <c r="Z147" s="24">
        <f t="shared" si="77"/>
        <v>3.3</v>
      </c>
      <c r="AA147" s="24">
        <f t="shared" si="78"/>
        <v>393.61053719208343</v>
      </c>
      <c r="AB147" s="24">
        <f t="shared" si="74"/>
        <v>196.67966534088134</v>
      </c>
    </row>
    <row r="148" spans="1:28" ht="14.65" thickBot="1" x14ac:dyDescent="0.5">
      <c r="A148" s="27" t="s">
        <v>205</v>
      </c>
      <c r="B148" s="27">
        <v>62.5</v>
      </c>
      <c r="C148" s="27">
        <f t="shared" si="62"/>
        <v>62.5</v>
      </c>
      <c r="D148" s="4">
        <f t="shared" si="63"/>
        <v>0</v>
      </c>
      <c r="E148" s="4">
        <f t="shared" si="57"/>
        <v>0</v>
      </c>
      <c r="F148" s="4">
        <f t="shared" si="64"/>
        <v>25</v>
      </c>
      <c r="G148" s="4">
        <f t="shared" si="75"/>
        <v>3625</v>
      </c>
      <c r="H148">
        <f t="shared" si="58"/>
        <v>1</v>
      </c>
      <c r="I148" s="24">
        <f t="shared" si="65"/>
        <v>0</v>
      </c>
      <c r="J148" s="24">
        <f t="shared" si="66"/>
        <v>0</v>
      </c>
      <c r="K148" s="24">
        <f t="shared" si="67"/>
        <v>0</v>
      </c>
      <c r="L148" s="25">
        <f t="shared" si="68"/>
        <v>0</v>
      </c>
      <c r="M148" s="24">
        <f t="shared" si="69"/>
        <v>0</v>
      </c>
      <c r="N148" s="19">
        <f t="shared" si="55"/>
        <v>0</v>
      </c>
      <c r="O148" s="19">
        <f t="shared" si="70"/>
        <v>0</v>
      </c>
      <c r="P148" s="19">
        <f t="shared" si="71"/>
        <v>32.131739816948752</v>
      </c>
      <c r="Q148" s="24">
        <f t="shared" si="79"/>
        <v>0</v>
      </c>
      <c r="R148" s="34">
        <f t="shared" si="72"/>
        <v>11</v>
      </c>
      <c r="S148" s="24">
        <f t="shared" si="59"/>
        <v>0</v>
      </c>
      <c r="T148" s="24">
        <f t="shared" si="60"/>
        <v>0</v>
      </c>
      <c r="U148" s="24">
        <f t="shared" si="61"/>
        <v>0</v>
      </c>
      <c r="V148" s="4">
        <f t="shared" si="73"/>
        <v>0</v>
      </c>
      <c r="W148" s="4">
        <f t="shared" si="56"/>
        <v>0</v>
      </c>
      <c r="Y148" s="25">
        <f t="shared" si="76"/>
        <v>525</v>
      </c>
      <c r="Z148" s="24">
        <f t="shared" si="77"/>
        <v>3.3</v>
      </c>
      <c r="AA148" s="24">
        <f t="shared" si="78"/>
        <v>393.61053719208343</v>
      </c>
      <c r="AB148" s="24">
        <f t="shared" si="74"/>
        <v>196.67966534088134</v>
      </c>
    </row>
    <row r="149" spans="1:28" ht="14.65" thickBot="1" x14ac:dyDescent="0.5">
      <c r="A149" s="27" t="s">
        <v>206</v>
      </c>
      <c r="B149" s="27">
        <v>62.5</v>
      </c>
      <c r="C149" s="27">
        <f t="shared" si="62"/>
        <v>62.5</v>
      </c>
      <c r="D149" s="4">
        <f t="shared" si="63"/>
        <v>0</v>
      </c>
      <c r="E149" s="4">
        <f t="shared" si="57"/>
        <v>0</v>
      </c>
      <c r="F149" s="4">
        <f t="shared" si="64"/>
        <v>25</v>
      </c>
      <c r="G149" s="4">
        <f t="shared" si="75"/>
        <v>3650</v>
      </c>
      <c r="H149">
        <f t="shared" si="58"/>
        <v>2</v>
      </c>
      <c r="I149" s="24">
        <f t="shared" si="65"/>
        <v>0</v>
      </c>
      <c r="J149" s="24">
        <f t="shared" si="66"/>
        <v>0</v>
      </c>
      <c r="K149" s="24">
        <f t="shared" si="67"/>
        <v>0</v>
      </c>
      <c r="L149" s="25">
        <f t="shared" si="68"/>
        <v>0</v>
      </c>
      <c r="M149" s="24">
        <f t="shared" si="69"/>
        <v>0</v>
      </c>
      <c r="N149" s="19">
        <f t="shared" si="55"/>
        <v>0</v>
      </c>
      <c r="O149" s="19">
        <f t="shared" si="70"/>
        <v>0</v>
      </c>
      <c r="P149" s="19">
        <f t="shared" si="71"/>
        <v>32.131739816948752</v>
      </c>
      <c r="Q149" s="24">
        <f t="shared" si="79"/>
        <v>0</v>
      </c>
      <c r="R149" s="34">
        <f t="shared" si="72"/>
        <v>11</v>
      </c>
      <c r="S149" s="24">
        <f t="shared" si="59"/>
        <v>0</v>
      </c>
      <c r="T149" s="24">
        <f t="shared" si="60"/>
        <v>0</v>
      </c>
      <c r="U149" s="24">
        <f t="shared" si="61"/>
        <v>0</v>
      </c>
      <c r="V149" s="4">
        <f t="shared" si="73"/>
        <v>0</v>
      </c>
      <c r="W149" s="4">
        <f t="shared" si="56"/>
        <v>0</v>
      </c>
      <c r="Y149" s="25">
        <f t="shared" si="76"/>
        <v>525</v>
      </c>
      <c r="Z149" s="24">
        <f t="shared" si="77"/>
        <v>3.3</v>
      </c>
      <c r="AA149" s="24">
        <f t="shared" si="78"/>
        <v>393.61053719208343</v>
      </c>
      <c r="AB149" s="24">
        <f t="shared" si="74"/>
        <v>196.67966534088134</v>
      </c>
    </row>
    <row r="150" spans="1:28" ht="14.65" thickBot="1" x14ac:dyDescent="0.5">
      <c r="A150" s="27" t="s">
        <v>207</v>
      </c>
      <c r="B150" s="27">
        <v>62.5</v>
      </c>
      <c r="C150" s="27">
        <f t="shared" si="62"/>
        <v>62.5</v>
      </c>
      <c r="D150" s="4">
        <f t="shared" si="63"/>
        <v>0</v>
      </c>
      <c r="E150" s="4">
        <f t="shared" si="57"/>
        <v>0</v>
      </c>
      <c r="F150" s="4">
        <f t="shared" si="64"/>
        <v>25</v>
      </c>
      <c r="G150" s="4">
        <f t="shared" si="75"/>
        <v>3675</v>
      </c>
      <c r="H150">
        <f t="shared" si="58"/>
        <v>3</v>
      </c>
      <c r="I150" s="24">
        <f t="shared" si="65"/>
        <v>0</v>
      </c>
      <c r="J150" s="24">
        <f t="shared" si="66"/>
        <v>0</v>
      </c>
      <c r="K150" s="24">
        <f t="shared" si="67"/>
        <v>0</v>
      </c>
      <c r="L150" s="25">
        <f t="shared" si="68"/>
        <v>0</v>
      </c>
      <c r="M150" s="24">
        <f t="shared" si="69"/>
        <v>0</v>
      </c>
      <c r="N150" s="19">
        <f t="shared" si="55"/>
        <v>0</v>
      </c>
      <c r="O150" s="19">
        <f t="shared" si="70"/>
        <v>0</v>
      </c>
      <c r="P150" s="19">
        <f t="shared" si="71"/>
        <v>32.131739816948752</v>
      </c>
      <c r="Q150" s="24">
        <f t="shared" si="79"/>
        <v>0</v>
      </c>
      <c r="R150" s="34">
        <f t="shared" si="72"/>
        <v>11</v>
      </c>
      <c r="S150" s="24">
        <f t="shared" si="59"/>
        <v>0</v>
      </c>
      <c r="T150" s="24">
        <f t="shared" si="60"/>
        <v>0</v>
      </c>
      <c r="U150" s="24">
        <f t="shared" si="61"/>
        <v>0</v>
      </c>
      <c r="V150" s="4">
        <f t="shared" si="73"/>
        <v>0</v>
      </c>
      <c r="W150" s="4">
        <f t="shared" si="56"/>
        <v>0</v>
      </c>
      <c r="Y150" s="25">
        <f t="shared" si="76"/>
        <v>525</v>
      </c>
      <c r="Z150" s="24">
        <f t="shared" si="77"/>
        <v>3.3</v>
      </c>
      <c r="AA150" s="24">
        <f t="shared" si="78"/>
        <v>393.61053719208343</v>
      </c>
      <c r="AB150" s="24">
        <f t="shared" si="74"/>
        <v>196.67966534088134</v>
      </c>
    </row>
    <row r="151" spans="1:28" ht="14.65" thickBot="1" x14ac:dyDescent="0.5">
      <c r="A151" s="27" t="s">
        <v>208</v>
      </c>
      <c r="B151" s="27">
        <v>62.5</v>
      </c>
      <c r="C151" s="27">
        <f t="shared" si="62"/>
        <v>62.5</v>
      </c>
      <c r="D151" s="4">
        <f t="shared" si="63"/>
        <v>0</v>
      </c>
      <c r="E151" s="4">
        <f t="shared" si="57"/>
        <v>0</v>
      </c>
      <c r="F151" s="4">
        <f t="shared" si="64"/>
        <v>25</v>
      </c>
      <c r="G151" s="4">
        <f t="shared" si="75"/>
        <v>3700</v>
      </c>
      <c r="H151">
        <f t="shared" si="58"/>
        <v>0</v>
      </c>
      <c r="I151" s="24">
        <f t="shared" si="65"/>
        <v>0</v>
      </c>
      <c r="J151" s="24">
        <f t="shared" si="66"/>
        <v>0</v>
      </c>
      <c r="K151" s="24">
        <f t="shared" si="67"/>
        <v>0</v>
      </c>
      <c r="L151" s="25">
        <f t="shared" si="68"/>
        <v>0</v>
      </c>
      <c r="M151" s="24">
        <f t="shared" si="69"/>
        <v>0</v>
      </c>
      <c r="N151" s="19">
        <f t="shared" si="55"/>
        <v>0</v>
      </c>
      <c r="O151" s="19">
        <f t="shared" si="70"/>
        <v>0</v>
      </c>
      <c r="P151" s="19">
        <f t="shared" si="71"/>
        <v>32.131739816948752</v>
      </c>
      <c r="Q151" s="24">
        <f t="shared" si="79"/>
        <v>0</v>
      </c>
      <c r="R151" s="34">
        <f t="shared" si="72"/>
        <v>11</v>
      </c>
      <c r="S151" s="24">
        <f t="shared" si="59"/>
        <v>0</v>
      </c>
      <c r="T151" s="24">
        <f t="shared" si="60"/>
        <v>0</v>
      </c>
      <c r="U151" s="24">
        <f t="shared" si="61"/>
        <v>0</v>
      </c>
      <c r="V151" s="4">
        <f t="shared" si="73"/>
        <v>0</v>
      </c>
      <c r="W151" s="4">
        <f t="shared" si="56"/>
        <v>0</v>
      </c>
      <c r="Y151" s="25">
        <f t="shared" si="76"/>
        <v>525</v>
      </c>
      <c r="Z151" s="24">
        <f t="shared" si="77"/>
        <v>3.3</v>
      </c>
      <c r="AA151" s="24">
        <f t="shared" si="78"/>
        <v>393.61053719208343</v>
      </c>
      <c r="AB151" s="24">
        <f t="shared" si="74"/>
        <v>196.67966534088134</v>
      </c>
    </row>
    <row r="152" spans="1:28" ht="14.65" thickBot="1" x14ac:dyDescent="0.5">
      <c r="A152" s="27" t="s">
        <v>209</v>
      </c>
      <c r="B152" s="27">
        <v>62.5</v>
      </c>
      <c r="C152" s="27">
        <f t="shared" si="62"/>
        <v>62.5</v>
      </c>
      <c r="D152" s="4">
        <f t="shared" si="63"/>
        <v>0</v>
      </c>
      <c r="E152" s="4">
        <f t="shared" si="57"/>
        <v>0</v>
      </c>
      <c r="F152" s="4">
        <f t="shared" si="64"/>
        <v>25</v>
      </c>
      <c r="G152" s="4">
        <f t="shared" si="75"/>
        <v>3725</v>
      </c>
      <c r="H152">
        <f t="shared" si="58"/>
        <v>1</v>
      </c>
      <c r="I152" s="24">
        <f t="shared" si="65"/>
        <v>0</v>
      </c>
      <c r="J152" s="24">
        <f t="shared" si="66"/>
        <v>0</v>
      </c>
      <c r="K152" s="24">
        <f t="shared" si="67"/>
        <v>0</v>
      </c>
      <c r="L152" s="25">
        <f t="shared" si="68"/>
        <v>0</v>
      </c>
      <c r="M152" s="24">
        <f t="shared" si="69"/>
        <v>0</v>
      </c>
      <c r="N152" s="19">
        <f t="shared" si="55"/>
        <v>0</v>
      </c>
      <c r="O152" s="19">
        <f t="shared" si="70"/>
        <v>0</v>
      </c>
      <c r="P152" s="19">
        <f t="shared" si="71"/>
        <v>32.131739816948752</v>
      </c>
      <c r="Q152" s="24">
        <f t="shared" si="79"/>
        <v>0</v>
      </c>
      <c r="R152" s="34">
        <f t="shared" si="72"/>
        <v>11</v>
      </c>
      <c r="S152" s="24">
        <f t="shared" si="59"/>
        <v>0</v>
      </c>
      <c r="T152" s="24">
        <f t="shared" si="60"/>
        <v>0</v>
      </c>
      <c r="U152" s="24">
        <f t="shared" si="61"/>
        <v>0</v>
      </c>
      <c r="V152" s="4">
        <f t="shared" si="73"/>
        <v>0</v>
      </c>
      <c r="W152" s="4">
        <f t="shared" si="56"/>
        <v>0</v>
      </c>
      <c r="Y152" s="25">
        <f t="shared" si="76"/>
        <v>525</v>
      </c>
      <c r="Z152" s="24">
        <f t="shared" si="77"/>
        <v>3.3</v>
      </c>
      <c r="AA152" s="24">
        <f t="shared" si="78"/>
        <v>393.61053719208343</v>
      </c>
      <c r="AB152" s="24">
        <f t="shared" si="74"/>
        <v>196.67966534088134</v>
      </c>
    </row>
    <row r="153" spans="1:28" ht="14.65" thickBot="1" x14ac:dyDescent="0.5">
      <c r="A153" s="27" t="s">
        <v>210</v>
      </c>
      <c r="B153" s="27">
        <v>62.5</v>
      </c>
      <c r="C153" s="27">
        <f t="shared" si="62"/>
        <v>62.5</v>
      </c>
      <c r="D153" s="4">
        <f t="shared" si="63"/>
        <v>0</v>
      </c>
      <c r="E153" s="4">
        <f t="shared" si="57"/>
        <v>0</v>
      </c>
      <c r="F153" s="4">
        <f t="shared" si="64"/>
        <v>25</v>
      </c>
      <c r="G153" s="4">
        <f t="shared" si="75"/>
        <v>3750</v>
      </c>
      <c r="H153">
        <f t="shared" si="58"/>
        <v>2</v>
      </c>
      <c r="I153" s="24">
        <f t="shared" si="65"/>
        <v>0</v>
      </c>
      <c r="J153" s="24">
        <f t="shared" si="66"/>
        <v>0</v>
      </c>
      <c r="K153" s="24">
        <f t="shared" si="67"/>
        <v>0</v>
      </c>
      <c r="L153" s="25">
        <f t="shared" si="68"/>
        <v>0</v>
      </c>
      <c r="M153" s="24">
        <f t="shared" si="69"/>
        <v>0</v>
      </c>
      <c r="N153" s="19">
        <f t="shared" si="55"/>
        <v>0</v>
      </c>
      <c r="O153" s="19">
        <f t="shared" si="70"/>
        <v>0</v>
      </c>
      <c r="P153" s="19">
        <f t="shared" si="71"/>
        <v>32.131739816948752</v>
      </c>
      <c r="Q153" s="24">
        <f t="shared" si="79"/>
        <v>0</v>
      </c>
      <c r="R153" s="34">
        <f t="shared" si="72"/>
        <v>11</v>
      </c>
      <c r="S153" s="24">
        <f t="shared" si="59"/>
        <v>0</v>
      </c>
      <c r="T153" s="24">
        <f t="shared" si="60"/>
        <v>0</v>
      </c>
      <c r="U153" s="24">
        <f t="shared" si="61"/>
        <v>0</v>
      </c>
      <c r="V153" s="4">
        <f t="shared" si="73"/>
        <v>0</v>
      </c>
      <c r="W153" s="4">
        <f t="shared" si="56"/>
        <v>0</v>
      </c>
      <c r="Y153" s="25">
        <f t="shared" si="76"/>
        <v>525</v>
      </c>
      <c r="Z153" s="24">
        <f t="shared" si="77"/>
        <v>3.3</v>
      </c>
      <c r="AA153" s="24">
        <f t="shared" si="78"/>
        <v>393.61053719208343</v>
      </c>
      <c r="AB153" s="24">
        <f t="shared" si="74"/>
        <v>196.67966534088134</v>
      </c>
    </row>
    <row r="154" spans="1:28" ht="14.65" thickBot="1" x14ac:dyDescent="0.5">
      <c r="A154" s="27" t="s">
        <v>211</v>
      </c>
      <c r="B154" s="27">
        <v>62.5</v>
      </c>
      <c r="C154" s="27">
        <f t="shared" si="62"/>
        <v>62.5</v>
      </c>
      <c r="D154" s="4">
        <f t="shared" si="63"/>
        <v>0</v>
      </c>
      <c r="E154" s="4">
        <f t="shared" si="57"/>
        <v>0</v>
      </c>
      <c r="F154" s="4">
        <f t="shared" si="64"/>
        <v>25</v>
      </c>
      <c r="G154" s="4">
        <f t="shared" si="75"/>
        <v>3775</v>
      </c>
      <c r="H154">
        <f t="shared" si="58"/>
        <v>3</v>
      </c>
      <c r="I154" s="24">
        <f t="shared" si="65"/>
        <v>0</v>
      </c>
      <c r="J154" s="24">
        <f t="shared" si="66"/>
        <v>0</v>
      </c>
      <c r="K154" s="24">
        <f t="shared" si="67"/>
        <v>0</v>
      </c>
      <c r="L154" s="25">
        <f t="shared" si="68"/>
        <v>0</v>
      </c>
      <c r="M154" s="24">
        <f t="shared" si="69"/>
        <v>0</v>
      </c>
      <c r="N154" s="19">
        <f t="shared" si="55"/>
        <v>0</v>
      </c>
      <c r="O154" s="19">
        <f t="shared" si="70"/>
        <v>0</v>
      </c>
      <c r="P154" s="19">
        <f t="shared" si="71"/>
        <v>32.131739816948752</v>
      </c>
      <c r="Q154" s="24">
        <f t="shared" si="79"/>
        <v>0</v>
      </c>
      <c r="R154" s="34">
        <f t="shared" si="72"/>
        <v>11</v>
      </c>
      <c r="S154" s="24">
        <f t="shared" si="59"/>
        <v>0</v>
      </c>
      <c r="T154" s="24">
        <f t="shared" si="60"/>
        <v>0</v>
      </c>
      <c r="U154" s="24">
        <f t="shared" si="61"/>
        <v>0</v>
      </c>
      <c r="V154" s="4">
        <f t="shared" si="73"/>
        <v>0</v>
      </c>
      <c r="W154" s="4">
        <f t="shared" si="56"/>
        <v>0</v>
      </c>
      <c r="Y154" s="25">
        <f t="shared" si="76"/>
        <v>525</v>
      </c>
      <c r="Z154" s="24">
        <f t="shared" si="77"/>
        <v>3.3</v>
      </c>
      <c r="AA154" s="24">
        <f t="shared" si="78"/>
        <v>393.61053719208343</v>
      </c>
      <c r="AB154" s="24">
        <f t="shared" si="74"/>
        <v>196.67966534088134</v>
      </c>
    </row>
    <row r="155" spans="1:28" ht="14.65" thickBot="1" x14ac:dyDescent="0.5">
      <c r="A155" s="27" t="s">
        <v>212</v>
      </c>
      <c r="B155" s="27">
        <v>62.5</v>
      </c>
      <c r="C155" s="27">
        <f t="shared" si="62"/>
        <v>62.5</v>
      </c>
      <c r="D155" s="4">
        <f t="shared" si="63"/>
        <v>0</v>
      </c>
      <c r="E155" s="4">
        <f t="shared" si="57"/>
        <v>0</v>
      </c>
      <c r="F155" s="4">
        <f t="shared" si="64"/>
        <v>25</v>
      </c>
      <c r="G155" s="4">
        <f t="shared" si="75"/>
        <v>3800</v>
      </c>
      <c r="H155">
        <f t="shared" si="58"/>
        <v>0</v>
      </c>
      <c r="I155" s="24">
        <f t="shared" si="65"/>
        <v>0</v>
      </c>
      <c r="J155" s="24">
        <f t="shared" si="66"/>
        <v>0</v>
      </c>
      <c r="K155" s="24">
        <f t="shared" si="67"/>
        <v>0</v>
      </c>
      <c r="L155" s="25">
        <f t="shared" si="68"/>
        <v>0</v>
      </c>
      <c r="M155" s="24">
        <f t="shared" si="69"/>
        <v>0</v>
      </c>
      <c r="N155" s="19">
        <f t="shared" si="55"/>
        <v>0</v>
      </c>
      <c r="O155" s="19">
        <f t="shared" si="70"/>
        <v>0</v>
      </c>
      <c r="P155" s="19">
        <f t="shared" si="71"/>
        <v>32.131739816948752</v>
      </c>
      <c r="Q155" s="24">
        <f t="shared" si="79"/>
        <v>0</v>
      </c>
      <c r="R155" s="34">
        <f t="shared" si="72"/>
        <v>11</v>
      </c>
      <c r="S155" s="24">
        <f t="shared" si="59"/>
        <v>0</v>
      </c>
      <c r="T155" s="24">
        <f t="shared" si="60"/>
        <v>0</v>
      </c>
      <c r="U155" s="24">
        <f t="shared" si="61"/>
        <v>0</v>
      </c>
      <c r="V155" s="4">
        <f t="shared" si="73"/>
        <v>0</v>
      </c>
      <c r="W155" s="4">
        <f t="shared" si="56"/>
        <v>0</v>
      </c>
      <c r="Y155" s="25">
        <f t="shared" si="76"/>
        <v>525</v>
      </c>
      <c r="Z155" s="24">
        <f t="shared" si="77"/>
        <v>3.3</v>
      </c>
      <c r="AA155" s="24">
        <f t="shared" si="78"/>
        <v>393.61053719208343</v>
      </c>
      <c r="AB155" s="24">
        <f t="shared" si="74"/>
        <v>196.67966534088134</v>
      </c>
    </row>
    <row r="156" spans="1:28" ht="14.65" thickBot="1" x14ac:dyDescent="0.5">
      <c r="A156" s="27" t="s">
        <v>213</v>
      </c>
      <c r="B156" s="27">
        <v>62.5</v>
      </c>
      <c r="C156" s="27">
        <f t="shared" si="62"/>
        <v>62.5</v>
      </c>
      <c r="D156" s="4">
        <f t="shared" si="63"/>
        <v>0</v>
      </c>
      <c r="E156" s="4">
        <f t="shared" si="57"/>
        <v>0</v>
      </c>
      <c r="F156" s="4">
        <f t="shared" si="64"/>
        <v>25</v>
      </c>
      <c r="G156" s="4">
        <f t="shared" si="75"/>
        <v>3825</v>
      </c>
      <c r="H156">
        <f t="shared" si="58"/>
        <v>1</v>
      </c>
      <c r="I156" s="24">
        <f t="shared" si="65"/>
        <v>0</v>
      </c>
      <c r="J156" s="24">
        <f t="shared" si="66"/>
        <v>0</v>
      </c>
      <c r="K156" s="24">
        <f t="shared" si="67"/>
        <v>0</v>
      </c>
      <c r="L156" s="25">
        <f t="shared" si="68"/>
        <v>0</v>
      </c>
      <c r="M156" s="24">
        <f t="shared" si="69"/>
        <v>0</v>
      </c>
      <c r="N156" s="19">
        <f t="shared" si="55"/>
        <v>0</v>
      </c>
      <c r="O156" s="19">
        <f t="shared" si="70"/>
        <v>0</v>
      </c>
      <c r="P156" s="19">
        <f t="shared" si="71"/>
        <v>32.131739816948752</v>
      </c>
      <c r="Q156" s="24">
        <f t="shared" si="79"/>
        <v>0</v>
      </c>
      <c r="R156" s="34">
        <f t="shared" si="72"/>
        <v>11</v>
      </c>
      <c r="S156" s="24">
        <f t="shared" si="59"/>
        <v>0</v>
      </c>
      <c r="T156" s="24">
        <f t="shared" si="60"/>
        <v>0</v>
      </c>
      <c r="U156" s="24">
        <f t="shared" si="61"/>
        <v>0</v>
      </c>
      <c r="V156" s="4">
        <f t="shared" si="73"/>
        <v>0</v>
      </c>
      <c r="W156" s="4">
        <f t="shared" si="56"/>
        <v>0</v>
      </c>
      <c r="Y156" s="25">
        <f t="shared" si="76"/>
        <v>525</v>
      </c>
      <c r="Z156" s="24">
        <f t="shared" si="77"/>
        <v>3.3</v>
      </c>
      <c r="AA156" s="24">
        <f t="shared" si="78"/>
        <v>393.61053719208343</v>
      </c>
      <c r="AB156" s="24">
        <f t="shared" si="74"/>
        <v>196.67966534088134</v>
      </c>
    </row>
    <row r="157" spans="1:28" ht="14.65" thickBot="1" x14ac:dyDescent="0.5">
      <c r="A157" s="27" t="s">
        <v>214</v>
      </c>
      <c r="B157" s="27">
        <v>62.5</v>
      </c>
      <c r="C157" s="27">
        <f t="shared" si="62"/>
        <v>62.5</v>
      </c>
      <c r="D157" s="4">
        <f t="shared" si="63"/>
        <v>0</v>
      </c>
      <c r="E157" s="4">
        <f t="shared" si="57"/>
        <v>0</v>
      </c>
      <c r="F157" s="4">
        <f t="shared" si="64"/>
        <v>25</v>
      </c>
      <c r="G157" s="4">
        <f t="shared" si="75"/>
        <v>3850</v>
      </c>
      <c r="H157">
        <f t="shared" si="58"/>
        <v>2</v>
      </c>
      <c r="I157" s="24">
        <f t="shared" si="65"/>
        <v>0</v>
      </c>
      <c r="J157" s="24">
        <f t="shared" si="66"/>
        <v>0</v>
      </c>
      <c r="K157" s="24">
        <f t="shared" si="67"/>
        <v>0</v>
      </c>
      <c r="L157" s="25">
        <f t="shared" si="68"/>
        <v>0</v>
      </c>
      <c r="M157" s="24">
        <f t="shared" si="69"/>
        <v>0</v>
      </c>
      <c r="N157" s="19">
        <f t="shared" si="55"/>
        <v>0</v>
      </c>
      <c r="O157" s="19">
        <f t="shared" si="70"/>
        <v>0</v>
      </c>
      <c r="P157" s="19">
        <f t="shared" si="71"/>
        <v>32.131739816948752</v>
      </c>
      <c r="Q157" s="24">
        <f t="shared" si="79"/>
        <v>0</v>
      </c>
      <c r="R157" s="34">
        <f t="shared" si="72"/>
        <v>11</v>
      </c>
      <c r="S157" s="24">
        <f t="shared" si="59"/>
        <v>0</v>
      </c>
      <c r="T157" s="24">
        <f t="shared" si="60"/>
        <v>0</v>
      </c>
      <c r="U157" s="24">
        <f t="shared" si="61"/>
        <v>0</v>
      </c>
      <c r="V157" s="4">
        <f t="shared" si="73"/>
        <v>0</v>
      </c>
      <c r="W157" s="4">
        <f t="shared" si="56"/>
        <v>0</v>
      </c>
      <c r="Y157" s="25">
        <f t="shared" si="76"/>
        <v>525</v>
      </c>
      <c r="Z157" s="24">
        <f t="shared" si="77"/>
        <v>3.3</v>
      </c>
      <c r="AA157" s="24">
        <f t="shared" si="78"/>
        <v>393.61053719208343</v>
      </c>
      <c r="AB157" s="24">
        <f t="shared" si="74"/>
        <v>196.67966534088134</v>
      </c>
    </row>
    <row r="158" spans="1:28" ht="14.65" thickBot="1" x14ac:dyDescent="0.5">
      <c r="A158" s="27" t="s">
        <v>215</v>
      </c>
      <c r="B158" s="27">
        <v>62.5</v>
      </c>
      <c r="C158" s="27">
        <f t="shared" si="62"/>
        <v>62.5</v>
      </c>
      <c r="D158" s="4">
        <f t="shared" si="63"/>
        <v>0</v>
      </c>
      <c r="E158" s="4">
        <f t="shared" si="57"/>
        <v>0</v>
      </c>
      <c r="F158" s="4">
        <f t="shared" si="64"/>
        <v>25</v>
      </c>
      <c r="G158" s="4">
        <f t="shared" si="75"/>
        <v>3875</v>
      </c>
      <c r="H158">
        <f t="shared" si="58"/>
        <v>3</v>
      </c>
      <c r="I158" s="24">
        <f t="shared" si="65"/>
        <v>0</v>
      </c>
      <c r="J158" s="24">
        <f t="shared" si="66"/>
        <v>0</v>
      </c>
      <c r="K158" s="24">
        <f t="shared" si="67"/>
        <v>0</v>
      </c>
      <c r="L158" s="25">
        <f t="shared" si="68"/>
        <v>0</v>
      </c>
      <c r="M158" s="24">
        <f t="shared" si="69"/>
        <v>0</v>
      </c>
      <c r="N158" s="19">
        <f t="shared" si="55"/>
        <v>0</v>
      </c>
      <c r="O158" s="19">
        <f t="shared" si="70"/>
        <v>0</v>
      </c>
      <c r="P158" s="19">
        <f t="shared" si="71"/>
        <v>32.131739816948752</v>
      </c>
      <c r="Q158" s="24">
        <f t="shared" si="79"/>
        <v>0</v>
      </c>
      <c r="R158" s="34">
        <f t="shared" si="72"/>
        <v>11</v>
      </c>
      <c r="S158" s="24">
        <f t="shared" si="59"/>
        <v>0</v>
      </c>
      <c r="T158" s="24">
        <f t="shared" si="60"/>
        <v>0</v>
      </c>
      <c r="U158" s="24">
        <f t="shared" si="61"/>
        <v>0</v>
      </c>
      <c r="V158" s="4">
        <f t="shared" si="73"/>
        <v>0</v>
      </c>
      <c r="W158" s="4">
        <f t="shared" si="56"/>
        <v>0</v>
      </c>
      <c r="Y158" s="25">
        <f t="shared" si="76"/>
        <v>525</v>
      </c>
      <c r="Z158" s="24">
        <f t="shared" si="77"/>
        <v>3.3</v>
      </c>
      <c r="AA158" s="24">
        <f t="shared" si="78"/>
        <v>393.61053719208343</v>
      </c>
      <c r="AB158" s="24">
        <f t="shared" si="74"/>
        <v>196.67966534088134</v>
      </c>
    </row>
    <row r="159" spans="1:28" ht="14.65" thickBot="1" x14ac:dyDescent="0.5">
      <c r="A159" s="27" t="s">
        <v>216</v>
      </c>
      <c r="B159" s="27">
        <v>62.5</v>
      </c>
      <c r="C159" s="27">
        <f t="shared" si="62"/>
        <v>62.5</v>
      </c>
      <c r="D159" s="4">
        <f t="shared" si="63"/>
        <v>0</v>
      </c>
      <c r="E159" s="4">
        <f t="shared" si="57"/>
        <v>0</v>
      </c>
      <c r="F159" s="4">
        <f t="shared" si="64"/>
        <v>25</v>
      </c>
      <c r="G159" s="4">
        <f t="shared" si="75"/>
        <v>3900</v>
      </c>
      <c r="H159">
        <f t="shared" si="58"/>
        <v>0</v>
      </c>
      <c r="I159" s="24">
        <f t="shared" si="65"/>
        <v>0</v>
      </c>
      <c r="J159" s="24">
        <f t="shared" si="66"/>
        <v>0</v>
      </c>
      <c r="K159" s="24">
        <f t="shared" si="67"/>
        <v>0</v>
      </c>
      <c r="L159" s="25">
        <f t="shared" si="68"/>
        <v>0</v>
      </c>
      <c r="M159" s="24">
        <f t="shared" si="69"/>
        <v>0</v>
      </c>
      <c r="N159" s="19">
        <f t="shared" si="55"/>
        <v>0</v>
      </c>
      <c r="O159" s="19">
        <f t="shared" si="70"/>
        <v>0</v>
      </c>
      <c r="P159" s="19">
        <f t="shared" si="71"/>
        <v>32.131739816948752</v>
      </c>
      <c r="Q159" s="24">
        <f t="shared" si="79"/>
        <v>0</v>
      </c>
      <c r="R159" s="34">
        <f t="shared" si="72"/>
        <v>11</v>
      </c>
      <c r="S159" s="24">
        <f t="shared" si="59"/>
        <v>0</v>
      </c>
      <c r="T159" s="24">
        <f t="shared" si="60"/>
        <v>0</v>
      </c>
      <c r="U159" s="24">
        <f t="shared" si="61"/>
        <v>0</v>
      </c>
      <c r="V159" s="4">
        <f t="shared" si="73"/>
        <v>0</v>
      </c>
      <c r="W159" s="4">
        <f t="shared" si="56"/>
        <v>0</v>
      </c>
      <c r="Y159" s="25">
        <f t="shared" si="76"/>
        <v>525</v>
      </c>
      <c r="Z159" s="24">
        <f t="shared" si="77"/>
        <v>3.3</v>
      </c>
      <c r="AA159" s="24">
        <f t="shared" si="78"/>
        <v>393.61053719208343</v>
      </c>
      <c r="AB159" s="24">
        <f t="shared" si="74"/>
        <v>196.67966534088134</v>
      </c>
    </row>
    <row r="160" spans="1:28" ht="14.65" thickBot="1" x14ac:dyDescent="0.5">
      <c r="A160" s="27" t="s">
        <v>217</v>
      </c>
      <c r="B160" s="27">
        <v>62.5</v>
      </c>
      <c r="C160" s="27">
        <f t="shared" si="62"/>
        <v>62.5</v>
      </c>
      <c r="D160" s="4">
        <f t="shared" si="63"/>
        <v>0</v>
      </c>
      <c r="E160" s="4">
        <f t="shared" si="57"/>
        <v>0</v>
      </c>
      <c r="F160" s="4">
        <f t="shared" si="64"/>
        <v>25</v>
      </c>
      <c r="G160" s="4">
        <f t="shared" si="75"/>
        <v>3925</v>
      </c>
      <c r="H160">
        <f t="shared" si="58"/>
        <v>1</v>
      </c>
      <c r="I160" s="24">
        <f t="shared" si="65"/>
        <v>0</v>
      </c>
      <c r="J160" s="24">
        <f t="shared" si="66"/>
        <v>0</v>
      </c>
      <c r="K160" s="24">
        <f t="shared" si="67"/>
        <v>0</v>
      </c>
      <c r="L160" s="25">
        <f t="shared" si="68"/>
        <v>0</v>
      </c>
      <c r="M160" s="24">
        <f t="shared" si="69"/>
        <v>0</v>
      </c>
      <c r="N160" s="19">
        <f t="shared" si="55"/>
        <v>0</v>
      </c>
      <c r="O160" s="19">
        <f t="shared" si="70"/>
        <v>0</v>
      </c>
      <c r="P160" s="19">
        <f t="shared" si="71"/>
        <v>32.131739816948752</v>
      </c>
      <c r="Q160" s="24">
        <f t="shared" si="79"/>
        <v>0</v>
      </c>
      <c r="R160" s="34">
        <f t="shared" si="72"/>
        <v>11</v>
      </c>
      <c r="S160" s="24">
        <f t="shared" si="59"/>
        <v>0</v>
      </c>
      <c r="T160" s="24">
        <f t="shared" si="60"/>
        <v>0</v>
      </c>
      <c r="U160" s="24">
        <f t="shared" si="61"/>
        <v>0</v>
      </c>
      <c r="V160" s="4">
        <f t="shared" si="73"/>
        <v>0</v>
      </c>
      <c r="W160" s="4">
        <f t="shared" si="56"/>
        <v>0</v>
      </c>
      <c r="Y160" s="25">
        <f t="shared" si="76"/>
        <v>525</v>
      </c>
      <c r="Z160" s="24">
        <f t="shared" si="77"/>
        <v>3.3</v>
      </c>
      <c r="AA160" s="24">
        <f t="shared" si="78"/>
        <v>393.61053719208343</v>
      </c>
      <c r="AB160" s="24">
        <f t="shared" si="74"/>
        <v>196.67966534088134</v>
      </c>
    </row>
    <row r="161" spans="1:28" ht="14.65" thickBot="1" x14ac:dyDescent="0.5">
      <c r="A161" s="27" t="s">
        <v>218</v>
      </c>
      <c r="B161" s="27">
        <v>62.5</v>
      </c>
      <c r="C161" s="27">
        <f t="shared" si="62"/>
        <v>62.5</v>
      </c>
      <c r="D161" s="4">
        <f t="shared" si="63"/>
        <v>0</v>
      </c>
      <c r="E161" s="4">
        <f t="shared" si="57"/>
        <v>0</v>
      </c>
      <c r="F161" s="4">
        <f t="shared" si="64"/>
        <v>25</v>
      </c>
      <c r="G161" s="4">
        <f t="shared" si="75"/>
        <v>3950</v>
      </c>
      <c r="H161">
        <f t="shared" si="58"/>
        <v>2</v>
      </c>
      <c r="I161" s="24">
        <f t="shared" si="65"/>
        <v>0</v>
      </c>
      <c r="J161" s="24">
        <f t="shared" si="66"/>
        <v>0</v>
      </c>
      <c r="K161" s="24">
        <f t="shared" si="67"/>
        <v>0</v>
      </c>
      <c r="L161" s="25">
        <f t="shared" si="68"/>
        <v>0</v>
      </c>
      <c r="M161" s="24">
        <f t="shared" si="69"/>
        <v>0</v>
      </c>
      <c r="N161" s="19">
        <f t="shared" si="55"/>
        <v>0</v>
      </c>
      <c r="O161" s="19">
        <f t="shared" si="70"/>
        <v>0</v>
      </c>
      <c r="P161" s="19">
        <f t="shared" si="71"/>
        <v>32.131739816948752</v>
      </c>
      <c r="Q161" s="24">
        <f t="shared" si="79"/>
        <v>0</v>
      </c>
      <c r="R161" s="34">
        <f t="shared" si="72"/>
        <v>11</v>
      </c>
      <c r="S161" s="24">
        <f t="shared" si="59"/>
        <v>0</v>
      </c>
      <c r="T161" s="24">
        <f t="shared" si="60"/>
        <v>0</v>
      </c>
      <c r="U161" s="24">
        <f t="shared" si="61"/>
        <v>0</v>
      </c>
      <c r="V161" s="4">
        <f t="shared" si="73"/>
        <v>0</v>
      </c>
      <c r="W161" s="4">
        <f t="shared" si="56"/>
        <v>0</v>
      </c>
      <c r="Y161" s="25">
        <f t="shared" si="76"/>
        <v>525</v>
      </c>
      <c r="Z161" s="24">
        <f t="shared" si="77"/>
        <v>3.3</v>
      </c>
      <c r="AA161" s="24">
        <f t="shared" si="78"/>
        <v>393.61053719208343</v>
      </c>
      <c r="AB161" s="24">
        <f t="shared" si="74"/>
        <v>196.67966534088134</v>
      </c>
    </row>
    <row r="162" spans="1:28" ht="14.65" thickBot="1" x14ac:dyDescent="0.5">
      <c r="A162" s="27" t="s">
        <v>219</v>
      </c>
      <c r="B162" s="27">
        <v>62.5</v>
      </c>
      <c r="C162" s="27">
        <f t="shared" si="62"/>
        <v>62.5</v>
      </c>
      <c r="D162" s="4">
        <f t="shared" si="63"/>
        <v>0</v>
      </c>
      <c r="E162" s="4">
        <f t="shared" si="57"/>
        <v>0</v>
      </c>
      <c r="F162" s="4">
        <f t="shared" si="64"/>
        <v>25</v>
      </c>
      <c r="G162" s="4">
        <f t="shared" si="75"/>
        <v>3975</v>
      </c>
      <c r="H162">
        <f t="shared" si="58"/>
        <v>3</v>
      </c>
      <c r="I162" s="24">
        <f t="shared" si="65"/>
        <v>0</v>
      </c>
      <c r="J162" s="24">
        <f t="shared" si="66"/>
        <v>0</v>
      </c>
      <c r="K162" s="24">
        <f t="shared" si="67"/>
        <v>0</v>
      </c>
      <c r="L162" s="25">
        <f t="shared" si="68"/>
        <v>0</v>
      </c>
      <c r="M162" s="24">
        <f t="shared" si="69"/>
        <v>0</v>
      </c>
      <c r="N162" s="19">
        <f t="shared" si="55"/>
        <v>0</v>
      </c>
      <c r="O162" s="19">
        <f t="shared" si="70"/>
        <v>0</v>
      </c>
      <c r="P162" s="19">
        <f t="shared" si="71"/>
        <v>32.131739816948752</v>
      </c>
      <c r="Q162" s="24">
        <f t="shared" si="79"/>
        <v>0</v>
      </c>
      <c r="R162" s="34">
        <f t="shared" si="72"/>
        <v>11</v>
      </c>
      <c r="S162" s="24">
        <f t="shared" si="59"/>
        <v>0</v>
      </c>
      <c r="T162" s="24">
        <f t="shared" si="60"/>
        <v>0</v>
      </c>
      <c r="U162" s="24">
        <f t="shared" si="61"/>
        <v>0</v>
      </c>
      <c r="V162" s="4">
        <f t="shared" si="73"/>
        <v>0</v>
      </c>
      <c r="W162" s="4">
        <f t="shared" si="56"/>
        <v>0</v>
      </c>
      <c r="Y162" s="25">
        <f t="shared" si="76"/>
        <v>525</v>
      </c>
      <c r="Z162" s="24">
        <f t="shared" si="77"/>
        <v>3.3</v>
      </c>
      <c r="AA162" s="24">
        <f t="shared" si="78"/>
        <v>393.61053719208343</v>
      </c>
      <c r="AB162" s="24">
        <f t="shared" si="74"/>
        <v>196.67966534088134</v>
      </c>
    </row>
    <row r="163" spans="1:28" ht="14.65" thickBot="1" x14ac:dyDescent="0.5">
      <c r="A163" s="27" t="s">
        <v>220</v>
      </c>
      <c r="B163" s="27">
        <v>62.5</v>
      </c>
      <c r="C163" s="27">
        <f t="shared" si="62"/>
        <v>62.5</v>
      </c>
      <c r="D163" s="4">
        <f t="shared" si="63"/>
        <v>0</v>
      </c>
      <c r="E163" s="4">
        <f t="shared" si="57"/>
        <v>0</v>
      </c>
      <c r="F163" s="4">
        <f t="shared" si="64"/>
        <v>25</v>
      </c>
      <c r="G163" s="4">
        <f t="shared" si="75"/>
        <v>4000</v>
      </c>
      <c r="H163">
        <f t="shared" si="58"/>
        <v>0</v>
      </c>
      <c r="I163" s="24">
        <f t="shared" si="65"/>
        <v>0</v>
      </c>
      <c r="J163" s="24">
        <f t="shared" si="66"/>
        <v>0</v>
      </c>
      <c r="K163" s="24">
        <f t="shared" si="67"/>
        <v>0</v>
      </c>
      <c r="L163" s="25">
        <f t="shared" si="68"/>
        <v>0</v>
      </c>
      <c r="M163" s="24">
        <f t="shared" si="69"/>
        <v>0</v>
      </c>
      <c r="N163" s="19">
        <f t="shared" si="55"/>
        <v>0</v>
      </c>
      <c r="O163" s="19">
        <f t="shared" si="70"/>
        <v>0</v>
      </c>
      <c r="P163" s="19">
        <f t="shared" si="71"/>
        <v>32.131739816948752</v>
      </c>
      <c r="Q163" s="24">
        <f t="shared" si="79"/>
        <v>0</v>
      </c>
      <c r="R163" s="34">
        <f t="shared" si="72"/>
        <v>11</v>
      </c>
      <c r="S163" s="24">
        <f t="shared" si="59"/>
        <v>0</v>
      </c>
      <c r="T163" s="24">
        <f t="shared" si="60"/>
        <v>0</v>
      </c>
      <c r="U163" s="24">
        <f t="shared" si="61"/>
        <v>0</v>
      </c>
      <c r="V163" s="4">
        <f t="shared" si="73"/>
        <v>0</v>
      </c>
      <c r="W163" s="4">
        <f t="shared" si="56"/>
        <v>0</v>
      </c>
      <c r="Y163" s="25">
        <f t="shared" si="76"/>
        <v>525</v>
      </c>
      <c r="Z163" s="24">
        <f t="shared" si="77"/>
        <v>3.3</v>
      </c>
      <c r="AA163" s="24">
        <f t="shared" si="78"/>
        <v>393.61053719208343</v>
      </c>
      <c r="AB163" s="24">
        <f t="shared" si="74"/>
        <v>196.67966534088134</v>
      </c>
    </row>
    <row r="164" spans="1:28" ht="14.65" thickBot="1" x14ac:dyDescent="0.5">
      <c r="A164" s="27" t="s">
        <v>221</v>
      </c>
      <c r="B164" s="27">
        <v>62.5</v>
      </c>
      <c r="C164" s="27">
        <f t="shared" si="62"/>
        <v>62.5</v>
      </c>
      <c r="D164" s="4">
        <f t="shared" si="63"/>
        <v>0</v>
      </c>
      <c r="E164" s="4">
        <f t="shared" si="57"/>
        <v>0</v>
      </c>
      <c r="F164" s="4">
        <f t="shared" si="64"/>
        <v>25</v>
      </c>
      <c r="G164" s="4">
        <f t="shared" si="75"/>
        <v>4025</v>
      </c>
      <c r="H164">
        <f t="shared" si="58"/>
        <v>1</v>
      </c>
      <c r="I164" s="24">
        <f t="shared" si="65"/>
        <v>0</v>
      </c>
      <c r="J164" s="24">
        <f t="shared" si="66"/>
        <v>0</v>
      </c>
      <c r="K164" s="24">
        <f t="shared" si="67"/>
        <v>0</v>
      </c>
      <c r="L164" s="25">
        <f t="shared" si="68"/>
        <v>0</v>
      </c>
      <c r="M164" s="24">
        <f t="shared" si="69"/>
        <v>0</v>
      </c>
      <c r="N164" s="19">
        <f t="shared" si="55"/>
        <v>0</v>
      </c>
      <c r="O164" s="19">
        <f t="shared" si="70"/>
        <v>0</v>
      </c>
      <c r="P164" s="19">
        <f t="shared" si="71"/>
        <v>32.131739816948752</v>
      </c>
      <c r="Q164" s="24">
        <f t="shared" si="79"/>
        <v>0</v>
      </c>
      <c r="R164" s="34">
        <f t="shared" si="72"/>
        <v>11</v>
      </c>
      <c r="S164" s="24">
        <f t="shared" si="59"/>
        <v>0</v>
      </c>
      <c r="T164" s="24">
        <f t="shared" si="60"/>
        <v>0</v>
      </c>
      <c r="U164" s="24">
        <f t="shared" si="61"/>
        <v>0</v>
      </c>
      <c r="V164" s="4">
        <f t="shared" si="73"/>
        <v>0</v>
      </c>
      <c r="W164" s="4">
        <f t="shared" si="56"/>
        <v>0</v>
      </c>
      <c r="Y164" s="25">
        <f t="shared" si="76"/>
        <v>525</v>
      </c>
      <c r="Z164" s="24">
        <f t="shared" si="77"/>
        <v>3.3</v>
      </c>
      <c r="AA164" s="24">
        <f t="shared" si="78"/>
        <v>393.61053719208343</v>
      </c>
      <c r="AB164" s="24">
        <f t="shared" si="74"/>
        <v>196.67966534088134</v>
      </c>
    </row>
    <row r="165" spans="1:28" ht="14.65" thickBot="1" x14ac:dyDescent="0.5">
      <c r="A165" s="27" t="s">
        <v>222</v>
      </c>
      <c r="B165" s="27">
        <v>62.5</v>
      </c>
      <c r="C165" s="27">
        <f t="shared" si="62"/>
        <v>62.5</v>
      </c>
      <c r="D165" s="4">
        <f t="shared" si="63"/>
        <v>0</v>
      </c>
      <c r="E165" s="4">
        <f t="shared" si="57"/>
        <v>0</v>
      </c>
      <c r="F165" s="4">
        <f t="shared" si="64"/>
        <v>25</v>
      </c>
      <c r="G165" s="4">
        <f t="shared" si="75"/>
        <v>4050</v>
      </c>
      <c r="H165">
        <f t="shared" si="58"/>
        <v>2</v>
      </c>
      <c r="I165" s="24">
        <f t="shared" si="65"/>
        <v>0</v>
      </c>
      <c r="J165" s="24">
        <f t="shared" si="66"/>
        <v>0</v>
      </c>
      <c r="K165" s="24">
        <f t="shared" si="67"/>
        <v>0</v>
      </c>
      <c r="L165" s="25">
        <f t="shared" si="68"/>
        <v>0</v>
      </c>
      <c r="M165" s="24">
        <f t="shared" si="69"/>
        <v>0</v>
      </c>
      <c r="N165" s="19">
        <f t="shared" si="55"/>
        <v>0</v>
      </c>
      <c r="O165" s="19">
        <f t="shared" si="70"/>
        <v>0</v>
      </c>
      <c r="P165" s="19">
        <f t="shared" si="71"/>
        <v>32.131739816948752</v>
      </c>
      <c r="Q165" s="24">
        <f t="shared" si="79"/>
        <v>0</v>
      </c>
      <c r="R165" s="34">
        <f t="shared" si="72"/>
        <v>11</v>
      </c>
      <c r="S165" s="24">
        <f t="shared" si="59"/>
        <v>0</v>
      </c>
      <c r="T165" s="24">
        <f t="shared" si="60"/>
        <v>0</v>
      </c>
      <c r="U165" s="24">
        <f t="shared" si="61"/>
        <v>0</v>
      </c>
      <c r="V165" s="4">
        <f t="shared" si="73"/>
        <v>0</v>
      </c>
      <c r="W165" s="4">
        <f t="shared" si="56"/>
        <v>0</v>
      </c>
      <c r="Y165" s="25">
        <f t="shared" si="76"/>
        <v>525</v>
      </c>
      <c r="Z165" s="24">
        <f t="shared" si="77"/>
        <v>3.3</v>
      </c>
      <c r="AA165" s="24">
        <f t="shared" si="78"/>
        <v>393.61053719208343</v>
      </c>
      <c r="AB165" s="24">
        <f t="shared" si="74"/>
        <v>196.67966534088134</v>
      </c>
    </row>
    <row r="166" spans="1:28" ht="14.65" thickBot="1" x14ac:dyDescent="0.5">
      <c r="A166" s="27" t="s">
        <v>223</v>
      </c>
      <c r="B166" s="27">
        <v>62.5</v>
      </c>
      <c r="C166" s="27">
        <f t="shared" si="62"/>
        <v>62.5</v>
      </c>
      <c r="D166" s="4">
        <f t="shared" si="63"/>
        <v>0</v>
      </c>
      <c r="E166" s="4">
        <f t="shared" si="57"/>
        <v>0</v>
      </c>
      <c r="F166" s="4">
        <f t="shared" si="64"/>
        <v>25</v>
      </c>
      <c r="G166" s="4">
        <f t="shared" si="75"/>
        <v>4075</v>
      </c>
      <c r="H166">
        <f t="shared" si="58"/>
        <v>3</v>
      </c>
      <c r="I166" s="24">
        <f t="shared" si="65"/>
        <v>0</v>
      </c>
      <c r="J166" s="24">
        <f t="shared" si="66"/>
        <v>0</v>
      </c>
      <c r="K166" s="24">
        <f t="shared" si="67"/>
        <v>0</v>
      </c>
      <c r="L166" s="25">
        <f t="shared" si="68"/>
        <v>0</v>
      </c>
      <c r="M166" s="24">
        <f t="shared" si="69"/>
        <v>0</v>
      </c>
      <c r="N166" s="19">
        <f t="shared" si="55"/>
        <v>0</v>
      </c>
      <c r="O166" s="19">
        <f t="shared" si="70"/>
        <v>0</v>
      </c>
      <c r="P166" s="19">
        <f t="shared" si="71"/>
        <v>32.131739816948752</v>
      </c>
      <c r="Q166" s="24">
        <f t="shared" si="79"/>
        <v>0</v>
      </c>
      <c r="R166" s="34">
        <f t="shared" si="72"/>
        <v>11</v>
      </c>
      <c r="S166" s="24">
        <f t="shared" si="59"/>
        <v>0</v>
      </c>
      <c r="T166" s="24">
        <f t="shared" si="60"/>
        <v>0</v>
      </c>
      <c r="U166" s="24">
        <f t="shared" si="61"/>
        <v>0</v>
      </c>
      <c r="V166" s="4">
        <f t="shared" si="73"/>
        <v>0</v>
      </c>
      <c r="W166" s="4">
        <f t="shared" si="56"/>
        <v>0</v>
      </c>
      <c r="Y166" s="25">
        <f t="shared" si="76"/>
        <v>525</v>
      </c>
      <c r="Z166" s="24">
        <f t="shared" si="77"/>
        <v>3.3</v>
      </c>
      <c r="AA166" s="24">
        <f t="shared" si="78"/>
        <v>393.61053719208343</v>
      </c>
      <c r="AB166" s="24">
        <f t="shared" si="74"/>
        <v>196.67966534088134</v>
      </c>
    </row>
    <row r="167" spans="1:28" ht="14.65" thickBot="1" x14ac:dyDescent="0.5">
      <c r="A167" s="27" t="s">
        <v>224</v>
      </c>
      <c r="B167" s="27">
        <v>62.5</v>
      </c>
      <c r="C167" s="27">
        <f t="shared" si="62"/>
        <v>62.5</v>
      </c>
      <c r="D167" s="4">
        <f t="shared" si="63"/>
        <v>0</v>
      </c>
      <c r="E167" s="4">
        <f t="shared" si="57"/>
        <v>0</v>
      </c>
      <c r="F167" s="4">
        <f t="shared" si="64"/>
        <v>25</v>
      </c>
      <c r="G167" s="4">
        <f t="shared" si="75"/>
        <v>4100</v>
      </c>
      <c r="H167">
        <f t="shared" si="58"/>
        <v>0</v>
      </c>
      <c r="I167" s="24">
        <f t="shared" si="65"/>
        <v>0</v>
      </c>
      <c r="J167" s="24">
        <f t="shared" si="66"/>
        <v>0</v>
      </c>
      <c r="K167" s="24">
        <f t="shared" si="67"/>
        <v>0</v>
      </c>
      <c r="L167" s="25">
        <f t="shared" si="68"/>
        <v>0</v>
      </c>
      <c r="M167" s="24">
        <f t="shared" si="69"/>
        <v>0</v>
      </c>
      <c r="N167" s="19">
        <f t="shared" si="55"/>
        <v>0</v>
      </c>
      <c r="O167" s="19">
        <f t="shared" si="70"/>
        <v>0</v>
      </c>
      <c r="P167" s="19">
        <f t="shared" si="71"/>
        <v>32.131739816948752</v>
      </c>
      <c r="Q167" s="24">
        <f t="shared" si="79"/>
        <v>0</v>
      </c>
      <c r="R167" s="34">
        <f t="shared" si="72"/>
        <v>11</v>
      </c>
      <c r="S167" s="24">
        <f t="shared" si="59"/>
        <v>0</v>
      </c>
      <c r="T167" s="24">
        <f t="shared" si="60"/>
        <v>0</v>
      </c>
      <c r="U167" s="24">
        <f t="shared" si="61"/>
        <v>0</v>
      </c>
      <c r="V167" s="4">
        <f t="shared" si="73"/>
        <v>0</v>
      </c>
      <c r="W167" s="4">
        <f t="shared" si="56"/>
        <v>0</v>
      </c>
      <c r="Y167" s="25">
        <f t="shared" si="76"/>
        <v>525</v>
      </c>
      <c r="Z167" s="24">
        <f t="shared" si="77"/>
        <v>3.3</v>
      </c>
      <c r="AA167" s="24">
        <f t="shared" si="78"/>
        <v>393.61053719208343</v>
      </c>
      <c r="AB167" s="24">
        <f t="shared" si="74"/>
        <v>196.67966534088134</v>
      </c>
    </row>
    <row r="168" spans="1:28" ht="14.65" thickBot="1" x14ac:dyDescent="0.5">
      <c r="A168" s="27" t="s">
        <v>225</v>
      </c>
      <c r="B168" s="27">
        <v>62.5</v>
      </c>
      <c r="C168" s="27">
        <f t="shared" si="62"/>
        <v>62.5</v>
      </c>
      <c r="D168" s="4">
        <f t="shared" si="63"/>
        <v>0</v>
      </c>
      <c r="E168" s="4">
        <f t="shared" si="57"/>
        <v>0</v>
      </c>
      <c r="F168" s="4">
        <f t="shared" si="64"/>
        <v>25</v>
      </c>
      <c r="G168" s="4">
        <f t="shared" si="75"/>
        <v>4125</v>
      </c>
      <c r="H168">
        <f t="shared" si="58"/>
        <v>1</v>
      </c>
      <c r="I168" s="24">
        <f t="shared" si="65"/>
        <v>0</v>
      </c>
      <c r="J168" s="24">
        <f t="shared" si="66"/>
        <v>0</v>
      </c>
      <c r="K168" s="24">
        <f t="shared" si="67"/>
        <v>0</v>
      </c>
      <c r="L168" s="25">
        <f t="shared" si="68"/>
        <v>0</v>
      </c>
      <c r="M168" s="24">
        <f t="shared" si="69"/>
        <v>0</v>
      </c>
      <c r="N168" s="19">
        <f t="shared" si="55"/>
        <v>0</v>
      </c>
      <c r="O168" s="19">
        <f t="shared" si="70"/>
        <v>0</v>
      </c>
      <c r="P168" s="19">
        <f t="shared" si="71"/>
        <v>32.131739816948752</v>
      </c>
      <c r="Q168" s="24">
        <f t="shared" si="79"/>
        <v>0</v>
      </c>
      <c r="R168" s="34">
        <f t="shared" si="72"/>
        <v>11</v>
      </c>
      <c r="S168" s="24">
        <f t="shared" si="59"/>
        <v>0</v>
      </c>
      <c r="T168" s="24">
        <f t="shared" si="60"/>
        <v>0</v>
      </c>
      <c r="U168" s="24">
        <f t="shared" si="61"/>
        <v>0</v>
      </c>
      <c r="V168" s="4">
        <f t="shared" si="73"/>
        <v>0</v>
      </c>
      <c r="W168" s="4">
        <f t="shared" si="56"/>
        <v>0</v>
      </c>
      <c r="Y168" s="25">
        <f t="shared" si="76"/>
        <v>525</v>
      </c>
      <c r="Z168" s="24">
        <f t="shared" si="77"/>
        <v>3.3</v>
      </c>
      <c r="AA168" s="24">
        <f t="shared" si="78"/>
        <v>393.61053719208343</v>
      </c>
      <c r="AB168" s="24">
        <f t="shared" si="74"/>
        <v>196.67966534088134</v>
      </c>
    </row>
    <row r="169" spans="1:28" ht="14.65" thickBot="1" x14ac:dyDescent="0.5">
      <c r="A169" s="27" t="s">
        <v>226</v>
      </c>
      <c r="B169" s="27">
        <v>62.5</v>
      </c>
      <c r="C169" s="27">
        <f t="shared" si="62"/>
        <v>62.5</v>
      </c>
      <c r="D169" s="4">
        <f t="shared" si="63"/>
        <v>0</v>
      </c>
      <c r="E169" s="4">
        <f t="shared" si="57"/>
        <v>0</v>
      </c>
      <c r="F169" s="4">
        <f t="shared" si="64"/>
        <v>25</v>
      </c>
      <c r="G169" s="4">
        <f t="shared" si="75"/>
        <v>4150</v>
      </c>
      <c r="H169">
        <f t="shared" si="58"/>
        <v>2</v>
      </c>
      <c r="I169" s="24">
        <f t="shared" si="65"/>
        <v>0</v>
      </c>
      <c r="J169" s="24">
        <f t="shared" si="66"/>
        <v>0</v>
      </c>
      <c r="K169" s="24">
        <f t="shared" si="67"/>
        <v>0</v>
      </c>
      <c r="L169" s="25">
        <f t="shared" si="68"/>
        <v>0</v>
      </c>
      <c r="M169" s="24">
        <f t="shared" si="69"/>
        <v>0</v>
      </c>
      <c r="N169" s="19">
        <f t="shared" si="55"/>
        <v>0</v>
      </c>
      <c r="O169" s="19">
        <f t="shared" si="70"/>
        <v>0</v>
      </c>
      <c r="P169" s="19">
        <f t="shared" si="71"/>
        <v>32.131739816948752</v>
      </c>
      <c r="Q169" s="24">
        <f t="shared" si="79"/>
        <v>0</v>
      </c>
      <c r="R169" s="34">
        <f t="shared" si="72"/>
        <v>11</v>
      </c>
      <c r="S169" s="24">
        <f t="shared" si="59"/>
        <v>0</v>
      </c>
      <c r="T169" s="24">
        <f t="shared" si="60"/>
        <v>0</v>
      </c>
      <c r="U169" s="24">
        <f t="shared" si="61"/>
        <v>0</v>
      </c>
      <c r="V169" s="4">
        <f t="shared" si="73"/>
        <v>0</v>
      </c>
      <c r="W169" s="4">
        <f t="shared" si="56"/>
        <v>0</v>
      </c>
      <c r="Y169" s="25">
        <f t="shared" si="76"/>
        <v>525</v>
      </c>
      <c r="Z169" s="24">
        <f t="shared" si="77"/>
        <v>3.3</v>
      </c>
      <c r="AA169" s="24">
        <f t="shared" si="78"/>
        <v>393.61053719208343</v>
      </c>
      <c r="AB169" s="24">
        <f t="shared" si="74"/>
        <v>196.67966534088134</v>
      </c>
    </row>
    <row r="170" spans="1:28" ht="14.65" thickBot="1" x14ac:dyDescent="0.5">
      <c r="A170" s="27" t="s">
        <v>227</v>
      </c>
      <c r="B170" s="27">
        <v>62.5</v>
      </c>
      <c r="C170" s="27">
        <f t="shared" si="62"/>
        <v>62.5</v>
      </c>
      <c r="D170" s="4">
        <f t="shared" si="63"/>
        <v>0</v>
      </c>
      <c r="E170" s="4">
        <f t="shared" si="57"/>
        <v>0</v>
      </c>
      <c r="F170" s="4">
        <f t="shared" si="64"/>
        <v>25</v>
      </c>
      <c r="G170" s="4">
        <f t="shared" si="75"/>
        <v>4175</v>
      </c>
      <c r="H170">
        <f t="shared" si="58"/>
        <v>3</v>
      </c>
      <c r="I170" s="24">
        <f t="shared" si="65"/>
        <v>0</v>
      </c>
      <c r="J170" s="24">
        <f t="shared" si="66"/>
        <v>0</v>
      </c>
      <c r="K170" s="24">
        <f t="shared" si="67"/>
        <v>0</v>
      </c>
      <c r="L170" s="25">
        <f t="shared" si="68"/>
        <v>0</v>
      </c>
      <c r="M170" s="24">
        <f t="shared" si="69"/>
        <v>0</v>
      </c>
      <c r="N170" s="19">
        <f t="shared" si="55"/>
        <v>0</v>
      </c>
      <c r="O170" s="19">
        <f t="shared" si="70"/>
        <v>0</v>
      </c>
      <c r="P170" s="19">
        <f t="shared" si="71"/>
        <v>32.131739816948752</v>
      </c>
      <c r="Q170" s="24">
        <f t="shared" si="79"/>
        <v>0</v>
      </c>
      <c r="R170" s="34">
        <f t="shared" si="72"/>
        <v>11</v>
      </c>
      <c r="S170" s="24">
        <f t="shared" si="59"/>
        <v>0</v>
      </c>
      <c r="T170" s="24">
        <f t="shared" si="60"/>
        <v>0</v>
      </c>
      <c r="U170" s="24">
        <f t="shared" si="61"/>
        <v>0</v>
      </c>
      <c r="V170" s="4">
        <f t="shared" si="73"/>
        <v>0</v>
      </c>
      <c r="W170" s="4">
        <f t="shared" si="56"/>
        <v>0</v>
      </c>
      <c r="Y170" s="25">
        <f t="shared" si="76"/>
        <v>525</v>
      </c>
      <c r="Z170" s="24">
        <f t="shared" si="77"/>
        <v>3.3</v>
      </c>
      <c r="AA170" s="24">
        <f t="shared" si="78"/>
        <v>393.61053719208343</v>
      </c>
      <c r="AB170" s="24">
        <f t="shared" si="74"/>
        <v>196.67966534088134</v>
      </c>
    </row>
    <row r="171" spans="1:28" ht="14.65" thickBot="1" x14ac:dyDescent="0.5">
      <c r="A171" s="27" t="s">
        <v>228</v>
      </c>
      <c r="B171" s="27">
        <v>62.5</v>
      </c>
      <c r="C171" s="27">
        <f t="shared" si="62"/>
        <v>62.5</v>
      </c>
      <c r="D171" s="4">
        <f t="shared" si="63"/>
        <v>0</v>
      </c>
      <c r="E171" s="4">
        <f t="shared" si="57"/>
        <v>0</v>
      </c>
      <c r="F171" s="4">
        <f t="shared" si="64"/>
        <v>25</v>
      </c>
      <c r="G171" s="4">
        <f t="shared" si="75"/>
        <v>4200</v>
      </c>
      <c r="H171">
        <f t="shared" si="58"/>
        <v>0</v>
      </c>
      <c r="I171" s="24">
        <f t="shared" si="65"/>
        <v>0</v>
      </c>
      <c r="J171" s="24">
        <f t="shared" si="66"/>
        <v>0</v>
      </c>
      <c r="K171" s="24">
        <f t="shared" si="67"/>
        <v>0</v>
      </c>
      <c r="L171" s="25">
        <f t="shared" si="68"/>
        <v>0</v>
      </c>
      <c r="M171" s="24">
        <f t="shared" si="69"/>
        <v>0</v>
      </c>
      <c r="N171" s="19">
        <f t="shared" si="55"/>
        <v>0</v>
      </c>
      <c r="O171" s="19">
        <f t="shared" si="70"/>
        <v>0</v>
      </c>
      <c r="P171" s="19">
        <f t="shared" si="71"/>
        <v>32.131739816948752</v>
      </c>
      <c r="Q171" s="24">
        <f t="shared" si="79"/>
        <v>0</v>
      </c>
      <c r="R171" s="34">
        <f t="shared" si="72"/>
        <v>11</v>
      </c>
      <c r="S171" s="24">
        <f t="shared" si="59"/>
        <v>0</v>
      </c>
      <c r="T171" s="24">
        <f t="shared" si="60"/>
        <v>0</v>
      </c>
      <c r="U171" s="24">
        <f t="shared" si="61"/>
        <v>0</v>
      </c>
      <c r="V171" s="4">
        <f t="shared" si="73"/>
        <v>0</v>
      </c>
      <c r="W171" s="4">
        <f t="shared" si="56"/>
        <v>0</v>
      </c>
      <c r="Y171" s="25">
        <f t="shared" si="76"/>
        <v>525</v>
      </c>
      <c r="Z171" s="24">
        <f t="shared" si="77"/>
        <v>3.3</v>
      </c>
      <c r="AA171" s="24">
        <f t="shared" si="78"/>
        <v>393.61053719208343</v>
      </c>
      <c r="AB171" s="24">
        <f t="shared" si="74"/>
        <v>196.67966534088134</v>
      </c>
    </row>
    <row r="172" spans="1:28" ht="14.65" thickBot="1" x14ac:dyDescent="0.5">
      <c r="A172" s="27" t="s">
        <v>229</v>
      </c>
      <c r="B172" s="27">
        <v>62.5</v>
      </c>
      <c r="C172" s="27">
        <f t="shared" si="62"/>
        <v>62.5</v>
      </c>
      <c r="D172" s="4">
        <f t="shared" si="63"/>
        <v>0</v>
      </c>
      <c r="E172" s="4">
        <f t="shared" si="57"/>
        <v>0</v>
      </c>
      <c r="F172" s="4">
        <f t="shared" si="64"/>
        <v>25</v>
      </c>
      <c r="G172" s="4">
        <f t="shared" si="75"/>
        <v>4225</v>
      </c>
      <c r="H172">
        <f t="shared" si="58"/>
        <v>1</v>
      </c>
      <c r="I172" s="24">
        <f t="shared" si="65"/>
        <v>0</v>
      </c>
      <c r="J172" s="24">
        <f t="shared" si="66"/>
        <v>0</v>
      </c>
      <c r="K172" s="24">
        <f t="shared" si="67"/>
        <v>0</v>
      </c>
      <c r="L172" s="25">
        <f t="shared" si="68"/>
        <v>0</v>
      </c>
      <c r="M172" s="24">
        <f t="shared" si="69"/>
        <v>0</v>
      </c>
      <c r="N172" s="19">
        <f t="shared" si="55"/>
        <v>0</v>
      </c>
      <c r="O172" s="19">
        <f t="shared" si="70"/>
        <v>0</v>
      </c>
      <c r="P172" s="19">
        <f t="shared" si="71"/>
        <v>32.131739816948752</v>
      </c>
      <c r="Q172" s="24">
        <f t="shared" si="79"/>
        <v>0</v>
      </c>
      <c r="R172" s="34">
        <f t="shared" si="72"/>
        <v>11</v>
      </c>
      <c r="S172" s="24">
        <f t="shared" si="59"/>
        <v>0</v>
      </c>
      <c r="T172" s="24">
        <f t="shared" si="60"/>
        <v>0</v>
      </c>
      <c r="U172" s="24">
        <f t="shared" si="61"/>
        <v>0</v>
      </c>
      <c r="V172" s="4">
        <f t="shared" si="73"/>
        <v>0</v>
      </c>
      <c r="W172" s="4">
        <f t="shared" si="56"/>
        <v>0</v>
      </c>
      <c r="Y172" s="25">
        <f t="shared" si="76"/>
        <v>525</v>
      </c>
      <c r="Z172" s="24">
        <f t="shared" si="77"/>
        <v>3.3</v>
      </c>
      <c r="AA172" s="24">
        <f t="shared" si="78"/>
        <v>393.61053719208343</v>
      </c>
      <c r="AB172" s="24">
        <f t="shared" si="74"/>
        <v>196.67966534088134</v>
      </c>
    </row>
    <row r="173" spans="1:28" ht="14.65" thickBot="1" x14ac:dyDescent="0.5">
      <c r="A173" s="27" t="s">
        <v>230</v>
      </c>
      <c r="B173" s="27">
        <v>62.5</v>
      </c>
      <c r="C173" s="27">
        <f t="shared" si="62"/>
        <v>62.5</v>
      </c>
      <c r="D173" s="4">
        <f t="shared" si="63"/>
        <v>0</v>
      </c>
      <c r="E173" s="4">
        <f t="shared" si="57"/>
        <v>0</v>
      </c>
      <c r="F173" s="4">
        <f t="shared" si="64"/>
        <v>25</v>
      </c>
      <c r="G173" s="4">
        <f t="shared" si="75"/>
        <v>4250</v>
      </c>
      <c r="H173">
        <f t="shared" si="58"/>
        <v>2</v>
      </c>
      <c r="I173" s="24">
        <f t="shared" si="65"/>
        <v>0</v>
      </c>
      <c r="J173" s="24">
        <f t="shared" si="66"/>
        <v>0</v>
      </c>
      <c r="K173" s="24">
        <f t="shared" si="67"/>
        <v>0</v>
      </c>
      <c r="L173" s="25">
        <f t="shared" si="68"/>
        <v>0</v>
      </c>
      <c r="M173" s="24">
        <f t="shared" si="69"/>
        <v>0</v>
      </c>
      <c r="N173" s="19">
        <f t="shared" si="55"/>
        <v>0</v>
      </c>
      <c r="O173" s="19">
        <f t="shared" si="70"/>
        <v>0</v>
      </c>
      <c r="P173" s="19">
        <f t="shared" si="71"/>
        <v>32.131739816948752</v>
      </c>
      <c r="Q173" s="24">
        <f t="shared" si="79"/>
        <v>0</v>
      </c>
      <c r="R173" s="34">
        <f t="shared" si="72"/>
        <v>11</v>
      </c>
      <c r="S173" s="24">
        <f t="shared" si="59"/>
        <v>0</v>
      </c>
      <c r="T173" s="24">
        <f t="shared" si="60"/>
        <v>0</v>
      </c>
      <c r="U173" s="24">
        <f t="shared" si="61"/>
        <v>0</v>
      </c>
      <c r="V173" s="4">
        <f t="shared" si="73"/>
        <v>0</v>
      </c>
      <c r="W173" s="4">
        <f t="shared" si="56"/>
        <v>0</v>
      </c>
      <c r="Y173" s="25">
        <f t="shared" si="76"/>
        <v>525</v>
      </c>
      <c r="Z173" s="24">
        <f t="shared" si="77"/>
        <v>3.3</v>
      </c>
      <c r="AA173" s="24">
        <f t="shared" si="78"/>
        <v>393.61053719208343</v>
      </c>
      <c r="AB173" s="24">
        <f t="shared" si="74"/>
        <v>196.67966534088134</v>
      </c>
    </row>
    <row r="174" spans="1:28" ht="14.65" thickBot="1" x14ac:dyDescent="0.5">
      <c r="A174" s="27" t="s">
        <v>231</v>
      </c>
      <c r="B174" s="27">
        <v>62.5</v>
      </c>
      <c r="C174" s="27">
        <f t="shared" si="62"/>
        <v>62.5</v>
      </c>
      <c r="D174" s="4">
        <f t="shared" si="63"/>
        <v>0</v>
      </c>
      <c r="E174" s="4">
        <f t="shared" si="57"/>
        <v>0</v>
      </c>
      <c r="F174" s="4">
        <f t="shared" si="64"/>
        <v>25</v>
      </c>
      <c r="G174" s="4">
        <f t="shared" si="75"/>
        <v>4275</v>
      </c>
      <c r="H174">
        <f t="shared" si="58"/>
        <v>3</v>
      </c>
      <c r="I174" s="24">
        <f t="shared" si="65"/>
        <v>0</v>
      </c>
      <c r="J174" s="24">
        <f t="shared" si="66"/>
        <v>0</v>
      </c>
      <c r="K174" s="24">
        <f t="shared" si="67"/>
        <v>0</v>
      </c>
      <c r="L174" s="25">
        <f t="shared" si="68"/>
        <v>0</v>
      </c>
      <c r="M174" s="24">
        <f t="shared" si="69"/>
        <v>0</v>
      </c>
      <c r="N174" s="19">
        <f t="shared" si="55"/>
        <v>0</v>
      </c>
      <c r="O174" s="19">
        <f t="shared" si="70"/>
        <v>0</v>
      </c>
      <c r="P174" s="19">
        <f t="shared" si="71"/>
        <v>32.131739816948752</v>
      </c>
      <c r="Q174" s="24">
        <f t="shared" si="79"/>
        <v>0</v>
      </c>
      <c r="R174" s="34">
        <f t="shared" si="72"/>
        <v>11</v>
      </c>
      <c r="S174" s="24">
        <f t="shared" si="59"/>
        <v>0</v>
      </c>
      <c r="T174" s="24">
        <f t="shared" si="60"/>
        <v>0</v>
      </c>
      <c r="U174" s="24">
        <f t="shared" si="61"/>
        <v>0</v>
      </c>
      <c r="V174" s="4">
        <f t="shared" si="73"/>
        <v>0</v>
      </c>
      <c r="W174" s="4">
        <f t="shared" si="56"/>
        <v>0</v>
      </c>
      <c r="Y174" s="25">
        <f t="shared" si="76"/>
        <v>525</v>
      </c>
      <c r="Z174" s="24">
        <f t="shared" si="77"/>
        <v>3.3</v>
      </c>
      <c r="AA174" s="24">
        <f t="shared" si="78"/>
        <v>393.61053719208343</v>
      </c>
      <c r="AB174" s="24">
        <f t="shared" si="74"/>
        <v>196.67966534088134</v>
      </c>
    </row>
    <row r="175" spans="1:28" ht="14.65" thickBot="1" x14ac:dyDescent="0.5">
      <c r="A175" s="27" t="s">
        <v>232</v>
      </c>
      <c r="B175" s="27">
        <v>62.5</v>
      </c>
      <c r="C175" s="27">
        <f t="shared" si="62"/>
        <v>62.5</v>
      </c>
      <c r="D175" s="4">
        <f t="shared" si="63"/>
        <v>0</v>
      </c>
      <c r="E175" s="4">
        <f t="shared" si="57"/>
        <v>0</v>
      </c>
      <c r="F175" s="4">
        <f t="shared" si="64"/>
        <v>25</v>
      </c>
      <c r="G175" s="4">
        <f t="shared" si="75"/>
        <v>4300</v>
      </c>
      <c r="H175">
        <f t="shared" si="58"/>
        <v>0</v>
      </c>
      <c r="I175" s="24">
        <f t="shared" si="65"/>
        <v>0</v>
      </c>
      <c r="J175" s="24">
        <f t="shared" si="66"/>
        <v>0</v>
      </c>
      <c r="K175" s="24">
        <f t="shared" si="67"/>
        <v>0</v>
      </c>
      <c r="L175" s="25">
        <f t="shared" si="68"/>
        <v>0</v>
      </c>
      <c r="M175" s="24">
        <f t="shared" si="69"/>
        <v>0</v>
      </c>
      <c r="N175" s="19">
        <f t="shared" si="55"/>
        <v>0</v>
      </c>
      <c r="O175" s="19">
        <f t="shared" si="70"/>
        <v>0</v>
      </c>
      <c r="P175" s="19">
        <f t="shared" si="71"/>
        <v>32.131739816948752</v>
      </c>
      <c r="Q175" s="24">
        <f t="shared" si="79"/>
        <v>0</v>
      </c>
      <c r="R175" s="34">
        <f t="shared" si="72"/>
        <v>11</v>
      </c>
      <c r="S175" s="24">
        <f t="shared" si="59"/>
        <v>0</v>
      </c>
      <c r="T175" s="24">
        <f t="shared" si="60"/>
        <v>0</v>
      </c>
      <c r="U175" s="24">
        <f t="shared" si="61"/>
        <v>0</v>
      </c>
      <c r="V175" s="4">
        <f t="shared" si="73"/>
        <v>0</v>
      </c>
      <c r="W175" s="4">
        <f t="shared" si="56"/>
        <v>0</v>
      </c>
      <c r="Y175" s="25">
        <f t="shared" si="76"/>
        <v>525</v>
      </c>
      <c r="Z175" s="24">
        <f t="shared" si="77"/>
        <v>3.3</v>
      </c>
      <c r="AA175" s="24">
        <f t="shared" si="78"/>
        <v>393.61053719208343</v>
      </c>
      <c r="AB175" s="24">
        <f t="shared" si="74"/>
        <v>196.67966534088134</v>
      </c>
    </row>
    <row r="176" spans="1:28" ht="14.65" thickBot="1" x14ac:dyDescent="0.5">
      <c r="A176" s="27" t="s">
        <v>233</v>
      </c>
      <c r="B176" s="27">
        <v>62.5</v>
      </c>
      <c r="C176" s="27">
        <f t="shared" si="62"/>
        <v>62.5</v>
      </c>
      <c r="D176" s="4">
        <f t="shared" si="63"/>
        <v>0</v>
      </c>
      <c r="E176" s="4">
        <f t="shared" si="57"/>
        <v>0</v>
      </c>
      <c r="F176" s="4">
        <f t="shared" si="64"/>
        <v>25</v>
      </c>
      <c r="G176" s="4">
        <f t="shared" si="75"/>
        <v>4325</v>
      </c>
      <c r="H176">
        <f t="shared" si="58"/>
        <v>1</v>
      </c>
      <c r="I176" s="24">
        <f t="shared" si="65"/>
        <v>0</v>
      </c>
      <c r="J176" s="24">
        <f t="shared" si="66"/>
        <v>0</v>
      </c>
      <c r="K176" s="24">
        <f t="shared" si="67"/>
        <v>0</v>
      </c>
      <c r="L176" s="25">
        <f t="shared" si="68"/>
        <v>0</v>
      </c>
      <c r="M176" s="24">
        <f t="shared" si="69"/>
        <v>0</v>
      </c>
      <c r="N176" s="19">
        <f t="shared" si="55"/>
        <v>0</v>
      </c>
      <c r="O176" s="19">
        <f t="shared" si="70"/>
        <v>0</v>
      </c>
      <c r="P176" s="19">
        <f t="shared" si="71"/>
        <v>32.131739816948752</v>
      </c>
      <c r="Q176" s="24">
        <f t="shared" si="79"/>
        <v>0</v>
      </c>
      <c r="R176" s="34">
        <f t="shared" si="72"/>
        <v>11</v>
      </c>
      <c r="S176" s="24">
        <f t="shared" si="59"/>
        <v>0</v>
      </c>
      <c r="T176" s="24">
        <f t="shared" si="60"/>
        <v>0</v>
      </c>
      <c r="U176" s="24">
        <f t="shared" si="61"/>
        <v>0</v>
      </c>
      <c r="V176" s="4">
        <f t="shared" si="73"/>
        <v>0</v>
      </c>
      <c r="W176" s="4">
        <f t="shared" si="56"/>
        <v>0</v>
      </c>
      <c r="Y176" s="25">
        <f t="shared" si="76"/>
        <v>525</v>
      </c>
      <c r="Z176" s="24">
        <f t="shared" si="77"/>
        <v>3.3</v>
      </c>
      <c r="AA176" s="24">
        <f t="shared" si="78"/>
        <v>393.61053719208343</v>
      </c>
      <c r="AB176" s="24">
        <f t="shared" si="74"/>
        <v>196.67966534088134</v>
      </c>
    </row>
    <row r="177" spans="1:28" ht="14.65" thickBot="1" x14ac:dyDescent="0.5">
      <c r="A177" s="27" t="s">
        <v>234</v>
      </c>
      <c r="B177" s="27">
        <v>62.5</v>
      </c>
      <c r="C177" s="27">
        <f t="shared" si="62"/>
        <v>62.5</v>
      </c>
      <c r="D177" s="4">
        <f t="shared" si="63"/>
        <v>0</v>
      </c>
      <c r="E177" s="4">
        <f t="shared" si="57"/>
        <v>0</v>
      </c>
      <c r="F177" s="4">
        <f t="shared" si="64"/>
        <v>25</v>
      </c>
      <c r="G177" s="4">
        <f t="shared" si="75"/>
        <v>4350</v>
      </c>
      <c r="H177">
        <f t="shared" si="58"/>
        <v>2</v>
      </c>
      <c r="I177" s="24">
        <f t="shared" si="65"/>
        <v>0</v>
      </c>
      <c r="J177" s="24">
        <f t="shared" si="66"/>
        <v>0</v>
      </c>
      <c r="K177" s="24">
        <f t="shared" si="67"/>
        <v>0</v>
      </c>
      <c r="L177" s="25">
        <f t="shared" si="68"/>
        <v>0</v>
      </c>
      <c r="M177" s="24">
        <f t="shared" si="69"/>
        <v>0</v>
      </c>
      <c r="N177" s="19">
        <f t="shared" si="55"/>
        <v>0</v>
      </c>
      <c r="O177" s="19">
        <f t="shared" si="70"/>
        <v>0</v>
      </c>
      <c r="P177" s="19">
        <f t="shared" si="71"/>
        <v>32.131739816948752</v>
      </c>
      <c r="Q177" s="24">
        <f t="shared" si="79"/>
        <v>0</v>
      </c>
      <c r="R177" s="34">
        <f t="shared" si="72"/>
        <v>11</v>
      </c>
      <c r="S177" s="24">
        <f t="shared" si="59"/>
        <v>0</v>
      </c>
      <c r="T177" s="24">
        <f t="shared" si="60"/>
        <v>0</v>
      </c>
      <c r="U177" s="24">
        <f t="shared" si="61"/>
        <v>0</v>
      </c>
      <c r="V177" s="4">
        <f t="shared" si="73"/>
        <v>0</v>
      </c>
      <c r="W177" s="4">
        <f t="shared" si="56"/>
        <v>0</v>
      </c>
      <c r="Y177" s="25">
        <f t="shared" si="76"/>
        <v>525</v>
      </c>
      <c r="Z177" s="24">
        <f t="shared" si="77"/>
        <v>3.3</v>
      </c>
      <c r="AA177" s="24">
        <f t="shared" si="78"/>
        <v>393.61053719208343</v>
      </c>
      <c r="AB177" s="24">
        <f t="shared" si="74"/>
        <v>196.67966534088134</v>
      </c>
    </row>
    <row r="178" spans="1:28" ht="14.65" thickBot="1" x14ac:dyDescent="0.5">
      <c r="A178" s="27" t="s">
        <v>235</v>
      </c>
      <c r="B178" s="27">
        <v>62.5</v>
      </c>
      <c r="C178" s="27">
        <f t="shared" si="62"/>
        <v>62.5</v>
      </c>
      <c r="D178" s="4">
        <f t="shared" si="63"/>
        <v>0</v>
      </c>
      <c r="E178" s="4">
        <f t="shared" si="57"/>
        <v>0</v>
      </c>
      <c r="F178" s="4">
        <f t="shared" si="64"/>
        <v>25</v>
      </c>
      <c r="G178" s="4">
        <f t="shared" si="75"/>
        <v>4375</v>
      </c>
      <c r="H178">
        <f t="shared" si="58"/>
        <v>3</v>
      </c>
      <c r="I178" s="24">
        <f t="shared" si="65"/>
        <v>0</v>
      </c>
      <c r="J178" s="24">
        <f t="shared" si="66"/>
        <v>0</v>
      </c>
      <c r="K178" s="24">
        <f t="shared" si="67"/>
        <v>0</v>
      </c>
      <c r="L178" s="25">
        <f t="shared" si="68"/>
        <v>0</v>
      </c>
      <c r="M178" s="24">
        <f t="shared" si="69"/>
        <v>0</v>
      </c>
      <c r="N178" s="19">
        <f t="shared" si="55"/>
        <v>0</v>
      </c>
      <c r="O178" s="19">
        <f t="shared" si="70"/>
        <v>0</v>
      </c>
      <c r="P178" s="19">
        <f t="shared" si="71"/>
        <v>32.131739816948752</v>
      </c>
      <c r="Q178" s="24">
        <f t="shared" si="79"/>
        <v>0</v>
      </c>
      <c r="R178" s="34">
        <f t="shared" si="72"/>
        <v>11</v>
      </c>
      <c r="S178" s="24">
        <f t="shared" si="59"/>
        <v>0</v>
      </c>
      <c r="T178" s="24">
        <f t="shared" si="60"/>
        <v>0</v>
      </c>
      <c r="U178" s="24">
        <f t="shared" si="61"/>
        <v>0</v>
      </c>
      <c r="V178" s="4">
        <f t="shared" si="73"/>
        <v>0</v>
      </c>
      <c r="W178" s="4">
        <f t="shared" si="56"/>
        <v>0</v>
      </c>
      <c r="Y178" s="25">
        <f t="shared" si="76"/>
        <v>525</v>
      </c>
      <c r="Z178" s="24">
        <f t="shared" si="77"/>
        <v>3.3</v>
      </c>
      <c r="AA178" s="24">
        <f t="shared" si="78"/>
        <v>393.61053719208343</v>
      </c>
      <c r="AB178" s="24">
        <f t="shared" si="74"/>
        <v>196.67966534088134</v>
      </c>
    </row>
    <row r="179" spans="1:28" ht="14.65" thickBot="1" x14ac:dyDescent="0.5">
      <c r="A179" s="27" t="s">
        <v>236</v>
      </c>
      <c r="B179" s="27">
        <v>62.5</v>
      </c>
      <c r="C179" s="27">
        <f t="shared" si="62"/>
        <v>62.5</v>
      </c>
      <c r="D179" s="4">
        <f t="shared" si="63"/>
        <v>0</v>
      </c>
      <c r="E179" s="4">
        <f t="shared" si="57"/>
        <v>0</v>
      </c>
      <c r="F179" s="4">
        <f t="shared" si="64"/>
        <v>25</v>
      </c>
      <c r="G179" s="4">
        <f t="shared" si="75"/>
        <v>4400</v>
      </c>
      <c r="H179">
        <f t="shared" si="58"/>
        <v>0</v>
      </c>
      <c r="I179" s="24">
        <f t="shared" si="65"/>
        <v>0</v>
      </c>
      <c r="J179" s="24">
        <f t="shared" si="66"/>
        <v>0</v>
      </c>
      <c r="K179" s="24">
        <f t="shared" si="67"/>
        <v>0</v>
      </c>
      <c r="L179" s="25">
        <f t="shared" si="68"/>
        <v>0</v>
      </c>
      <c r="M179" s="24">
        <f t="shared" si="69"/>
        <v>0</v>
      </c>
      <c r="N179" s="19">
        <f t="shared" si="55"/>
        <v>0</v>
      </c>
      <c r="O179" s="19">
        <f t="shared" si="70"/>
        <v>0</v>
      </c>
      <c r="P179" s="19">
        <f t="shared" si="71"/>
        <v>32.131739816948752</v>
      </c>
      <c r="Q179" s="24">
        <f t="shared" si="79"/>
        <v>0</v>
      </c>
      <c r="R179" s="34">
        <f t="shared" si="72"/>
        <v>11</v>
      </c>
      <c r="S179" s="24">
        <f t="shared" si="59"/>
        <v>0</v>
      </c>
      <c r="T179" s="24">
        <f t="shared" si="60"/>
        <v>0</v>
      </c>
      <c r="U179" s="24">
        <f t="shared" si="61"/>
        <v>0</v>
      </c>
      <c r="V179" s="4">
        <f t="shared" si="73"/>
        <v>0</v>
      </c>
      <c r="W179" s="4">
        <f t="shared" si="56"/>
        <v>0</v>
      </c>
      <c r="Y179" s="25">
        <f t="shared" si="76"/>
        <v>525</v>
      </c>
      <c r="Z179" s="24">
        <f t="shared" si="77"/>
        <v>3.3</v>
      </c>
      <c r="AA179" s="24">
        <f t="shared" si="78"/>
        <v>393.61053719208343</v>
      </c>
      <c r="AB179" s="24">
        <f t="shared" si="74"/>
        <v>196.67966534088134</v>
      </c>
    </row>
    <row r="180" spans="1:28" ht="14.65" thickBot="1" x14ac:dyDescent="0.5">
      <c r="A180" s="27" t="s">
        <v>237</v>
      </c>
      <c r="B180" s="27">
        <v>62.5</v>
      </c>
      <c r="C180" s="27">
        <f t="shared" si="62"/>
        <v>62.5</v>
      </c>
      <c r="D180" s="4">
        <f t="shared" si="63"/>
        <v>0</v>
      </c>
      <c r="E180" s="4">
        <f t="shared" si="57"/>
        <v>0</v>
      </c>
      <c r="F180" s="4">
        <f t="shared" si="64"/>
        <v>25</v>
      </c>
      <c r="G180" s="4">
        <f t="shared" si="75"/>
        <v>4425</v>
      </c>
      <c r="H180">
        <f t="shared" si="58"/>
        <v>1</v>
      </c>
      <c r="I180" s="24">
        <f t="shared" si="65"/>
        <v>0</v>
      </c>
      <c r="J180" s="24">
        <f t="shared" si="66"/>
        <v>0</v>
      </c>
      <c r="K180" s="24">
        <f t="shared" si="67"/>
        <v>0</v>
      </c>
      <c r="L180" s="25">
        <f t="shared" si="68"/>
        <v>0</v>
      </c>
      <c r="M180" s="24">
        <f t="shared" si="69"/>
        <v>0</v>
      </c>
      <c r="N180" s="19">
        <f t="shared" si="55"/>
        <v>0</v>
      </c>
      <c r="O180" s="19">
        <f t="shared" si="70"/>
        <v>0</v>
      </c>
      <c r="P180" s="19">
        <f t="shared" si="71"/>
        <v>32.131739816948752</v>
      </c>
      <c r="Q180" s="24">
        <f t="shared" si="79"/>
        <v>0</v>
      </c>
      <c r="R180" s="34">
        <f t="shared" si="72"/>
        <v>11</v>
      </c>
      <c r="S180" s="24">
        <f t="shared" si="59"/>
        <v>0</v>
      </c>
      <c r="T180" s="24">
        <f t="shared" si="60"/>
        <v>0</v>
      </c>
      <c r="U180" s="24">
        <f t="shared" si="61"/>
        <v>0</v>
      </c>
      <c r="V180" s="4">
        <f t="shared" si="73"/>
        <v>0</v>
      </c>
      <c r="W180" s="4">
        <f t="shared" si="56"/>
        <v>0</v>
      </c>
      <c r="Y180" s="25">
        <f t="shared" si="76"/>
        <v>525</v>
      </c>
      <c r="Z180" s="24">
        <f t="shared" si="77"/>
        <v>3.3</v>
      </c>
      <c r="AA180" s="24">
        <f t="shared" si="78"/>
        <v>393.61053719208343</v>
      </c>
      <c r="AB180" s="24">
        <f t="shared" si="74"/>
        <v>196.67966534088134</v>
      </c>
    </row>
    <row r="181" spans="1:28" ht="14.65" thickBot="1" x14ac:dyDescent="0.5">
      <c r="A181" s="27" t="s">
        <v>238</v>
      </c>
      <c r="B181" s="27">
        <v>62.5</v>
      </c>
      <c r="C181" s="27">
        <f t="shared" si="62"/>
        <v>62.5</v>
      </c>
      <c r="D181" s="4">
        <f t="shared" si="63"/>
        <v>0</v>
      </c>
      <c r="E181" s="4">
        <f t="shared" si="57"/>
        <v>0</v>
      </c>
      <c r="F181" s="4">
        <f t="shared" si="64"/>
        <v>25</v>
      </c>
      <c r="G181" s="4">
        <f t="shared" si="75"/>
        <v>4450</v>
      </c>
      <c r="H181">
        <f t="shared" si="58"/>
        <v>2</v>
      </c>
      <c r="I181" s="24">
        <f t="shared" si="65"/>
        <v>0</v>
      </c>
      <c r="J181" s="24">
        <f t="shared" si="66"/>
        <v>0</v>
      </c>
      <c r="K181" s="24">
        <f t="shared" si="67"/>
        <v>0</v>
      </c>
      <c r="L181" s="25">
        <f t="shared" si="68"/>
        <v>0</v>
      </c>
      <c r="M181" s="24">
        <f t="shared" si="69"/>
        <v>0</v>
      </c>
      <c r="N181" s="19">
        <f t="shared" si="55"/>
        <v>0</v>
      </c>
      <c r="O181" s="19">
        <f t="shared" si="70"/>
        <v>0</v>
      </c>
      <c r="P181" s="19">
        <f t="shared" si="71"/>
        <v>32.131739816948752</v>
      </c>
      <c r="Q181" s="24">
        <f t="shared" si="79"/>
        <v>0</v>
      </c>
      <c r="R181" s="34">
        <f t="shared" si="72"/>
        <v>11</v>
      </c>
      <c r="S181" s="24">
        <f t="shared" si="59"/>
        <v>0</v>
      </c>
      <c r="T181" s="24">
        <f t="shared" si="60"/>
        <v>0</v>
      </c>
      <c r="U181" s="24">
        <f t="shared" si="61"/>
        <v>0</v>
      </c>
      <c r="V181" s="4">
        <f t="shared" si="73"/>
        <v>0</v>
      </c>
      <c r="W181" s="4">
        <f t="shared" si="56"/>
        <v>0</v>
      </c>
      <c r="Y181" s="25">
        <f t="shared" si="76"/>
        <v>525</v>
      </c>
      <c r="Z181" s="24">
        <f t="shared" si="77"/>
        <v>3.3</v>
      </c>
      <c r="AA181" s="24">
        <f t="shared" si="78"/>
        <v>393.61053719208343</v>
      </c>
      <c r="AB181" s="24">
        <f t="shared" si="74"/>
        <v>196.67966534088134</v>
      </c>
    </row>
    <row r="182" spans="1:28" ht="14.65" thickBot="1" x14ac:dyDescent="0.5">
      <c r="A182" s="27" t="s">
        <v>239</v>
      </c>
      <c r="B182" s="27">
        <v>62.5</v>
      </c>
      <c r="C182" s="27">
        <f t="shared" si="62"/>
        <v>62.5</v>
      </c>
      <c r="D182" s="4">
        <f t="shared" si="63"/>
        <v>0</v>
      </c>
      <c r="E182" s="4">
        <f t="shared" si="57"/>
        <v>0</v>
      </c>
      <c r="F182" s="4">
        <f t="shared" si="64"/>
        <v>25</v>
      </c>
      <c r="G182" s="4">
        <f t="shared" si="75"/>
        <v>4475</v>
      </c>
      <c r="H182">
        <f t="shared" si="58"/>
        <v>3</v>
      </c>
      <c r="I182" s="24">
        <f t="shared" si="65"/>
        <v>0</v>
      </c>
      <c r="J182" s="24">
        <f t="shared" si="66"/>
        <v>0</v>
      </c>
      <c r="K182" s="24">
        <f t="shared" si="67"/>
        <v>0</v>
      </c>
      <c r="L182" s="25">
        <f t="shared" si="68"/>
        <v>0</v>
      </c>
      <c r="M182" s="24">
        <f t="shared" si="69"/>
        <v>0</v>
      </c>
      <c r="N182" s="19">
        <f t="shared" si="55"/>
        <v>0</v>
      </c>
      <c r="O182" s="19">
        <f t="shared" si="70"/>
        <v>0</v>
      </c>
      <c r="P182" s="19">
        <f t="shared" si="71"/>
        <v>32.131739816948752</v>
      </c>
      <c r="Q182" s="24">
        <f t="shared" si="79"/>
        <v>0</v>
      </c>
      <c r="R182" s="34">
        <f t="shared" si="72"/>
        <v>11</v>
      </c>
      <c r="S182" s="24">
        <f t="shared" si="59"/>
        <v>0</v>
      </c>
      <c r="T182" s="24">
        <f t="shared" si="60"/>
        <v>0</v>
      </c>
      <c r="U182" s="24">
        <f t="shared" si="61"/>
        <v>0</v>
      </c>
      <c r="V182" s="4">
        <f t="shared" si="73"/>
        <v>0</v>
      </c>
      <c r="W182" s="4">
        <f t="shared" si="56"/>
        <v>0</v>
      </c>
      <c r="Y182" s="25">
        <f t="shared" si="76"/>
        <v>525</v>
      </c>
      <c r="Z182" s="24">
        <f t="shared" si="77"/>
        <v>3.3</v>
      </c>
      <c r="AA182" s="24">
        <f t="shared" si="78"/>
        <v>393.61053719208343</v>
      </c>
      <c r="AB182" s="24">
        <f t="shared" si="74"/>
        <v>196.67966534088134</v>
      </c>
    </row>
    <row r="183" spans="1:28" ht="14.65" thickBot="1" x14ac:dyDescent="0.5">
      <c r="A183" s="27" t="s">
        <v>240</v>
      </c>
      <c r="B183" s="27">
        <v>62.5</v>
      </c>
      <c r="C183" s="27">
        <f t="shared" si="62"/>
        <v>62.5</v>
      </c>
      <c r="D183" s="4">
        <f t="shared" si="63"/>
        <v>0</v>
      </c>
      <c r="E183" s="4">
        <f t="shared" si="57"/>
        <v>0</v>
      </c>
      <c r="F183" s="4">
        <f t="shared" si="64"/>
        <v>25</v>
      </c>
      <c r="G183" s="4">
        <f t="shared" si="75"/>
        <v>4500</v>
      </c>
      <c r="H183">
        <f t="shared" si="58"/>
        <v>0</v>
      </c>
      <c r="I183" s="24">
        <f t="shared" si="65"/>
        <v>0</v>
      </c>
      <c r="J183" s="24">
        <f t="shared" si="66"/>
        <v>0</v>
      </c>
      <c r="K183" s="24">
        <f t="shared" si="67"/>
        <v>0</v>
      </c>
      <c r="L183" s="25">
        <f t="shared" si="68"/>
        <v>0</v>
      </c>
      <c r="M183" s="24">
        <f t="shared" si="69"/>
        <v>0</v>
      </c>
      <c r="N183" s="19">
        <f t="shared" si="55"/>
        <v>0</v>
      </c>
      <c r="O183" s="19">
        <f t="shared" si="70"/>
        <v>0</v>
      </c>
      <c r="P183" s="19">
        <f t="shared" si="71"/>
        <v>32.131739816948752</v>
      </c>
      <c r="Q183" s="24">
        <f t="shared" si="79"/>
        <v>0</v>
      </c>
      <c r="R183" s="34">
        <f t="shared" si="72"/>
        <v>11</v>
      </c>
      <c r="S183" s="24">
        <f t="shared" si="59"/>
        <v>0</v>
      </c>
      <c r="T183" s="24">
        <f t="shared" si="60"/>
        <v>0</v>
      </c>
      <c r="U183" s="24">
        <f t="shared" si="61"/>
        <v>0</v>
      </c>
      <c r="V183" s="4">
        <f t="shared" si="73"/>
        <v>0</v>
      </c>
      <c r="W183" s="4">
        <f t="shared" si="56"/>
        <v>0</v>
      </c>
      <c r="Y183" s="25">
        <f t="shared" si="76"/>
        <v>525</v>
      </c>
      <c r="Z183" s="24">
        <f t="shared" si="77"/>
        <v>3.3</v>
      </c>
      <c r="AA183" s="24">
        <f t="shared" si="78"/>
        <v>393.61053719208343</v>
      </c>
      <c r="AB183" s="24">
        <f t="shared" si="74"/>
        <v>196.67966534088134</v>
      </c>
    </row>
    <row r="184" spans="1:28" ht="14.65" thickBot="1" x14ac:dyDescent="0.5">
      <c r="A184" s="27" t="s">
        <v>241</v>
      </c>
      <c r="B184" s="27">
        <v>62.5</v>
      </c>
      <c r="C184" s="27">
        <f t="shared" si="62"/>
        <v>62.5</v>
      </c>
      <c r="D184" s="4">
        <f t="shared" si="63"/>
        <v>0</v>
      </c>
      <c r="E184" s="4">
        <f t="shared" si="57"/>
        <v>0</v>
      </c>
      <c r="F184" s="4">
        <f t="shared" si="64"/>
        <v>25</v>
      </c>
      <c r="G184" s="4">
        <f t="shared" si="75"/>
        <v>4525</v>
      </c>
      <c r="H184">
        <f t="shared" si="58"/>
        <v>1</v>
      </c>
      <c r="I184" s="24">
        <f t="shared" si="65"/>
        <v>0</v>
      </c>
      <c r="J184" s="24">
        <f t="shared" si="66"/>
        <v>0</v>
      </c>
      <c r="K184" s="24">
        <f t="shared" si="67"/>
        <v>0</v>
      </c>
      <c r="L184" s="25">
        <f t="shared" si="68"/>
        <v>0</v>
      </c>
      <c r="M184" s="24">
        <f t="shared" si="69"/>
        <v>0</v>
      </c>
      <c r="N184" s="19">
        <f t="shared" si="55"/>
        <v>0</v>
      </c>
      <c r="O184" s="19">
        <f t="shared" si="70"/>
        <v>0</v>
      </c>
      <c r="P184" s="19">
        <f t="shared" si="71"/>
        <v>32.131739816948752</v>
      </c>
      <c r="Q184" s="24">
        <f t="shared" si="79"/>
        <v>0</v>
      </c>
      <c r="R184" s="34">
        <f t="shared" si="72"/>
        <v>11</v>
      </c>
      <c r="S184" s="24">
        <f t="shared" si="59"/>
        <v>0</v>
      </c>
      <c r="T184" s="24">
        <f t="shared" si="60"/>
        <v>0</v>
      </c>
      <c r="U184" s="24">
        <f t="shared" si="61"/>
        <v>0</v>
      </c>
      <c r="V184" s="4">
        <f t="shared" si="73"/>
        <v>0</v>
      </c>
      <c r="W184" s="4">
        <f t="shared" si="56"/>
        <v>0</v>
      </c>
      <c r="Y184" s="25">
        <f t="shared" si="76"/>
        <v>525</v>
      </c>
      <c r="Z184" s="24">
        <f t="shared" si="77"/>
        <v>3.3</v>
      </c>
      <c r="AA184" s="24">
        <f t="shared" si="78"/>
        <v>393.61053719208343</v>
      </c>
      <c r="AB184" s="24">
        <f t="shared" si="74"/>
        <v>196.67966534088134</v>
      </c>
    </row>
    <row r="185" spans="1:28" ht="14.65" thickBot="1" x14ac:dyDescent="0.5">
      <c r="A185" s="27" t="s">
        <v>242</v>
      </c>
      <c r="B185" s="27">
        <v>62.5</v>
      </c>
      <c r="C185" s="27">
        <f t="shared" si="62"/>
        <v>62.5</v>
      </c>
      <c r="D185" s="4">
        <f t="shared" si="63"/>
        <v>0</v>
      </c>
      <c r="E185" s="4">
        <f t="shared" si="57"/>
        <v>0</v>
      </c>
      <c r="F185" s="4">
        <f t="shared" si="64"/>
        <v>25</v>
      </c>
      <c r="G185" s="4">
        <f t="shared" si="75"/>
        <v>4550</v>
      </c>
      <c r="H185">
        <f t="shared" si="58"/>
        <v>2</v>
      </c>
      <c r="I185" s="24">
        <f t="shared" si="65"/>
        <v>0</v>
      </c>
      <c r="J185" s="24">
        <f t="shared" si="66"/>
        <v>0</v>
      </c>
      <c r="K185" s="24">
        <f t="shared" si="67"/>
        <v>0</v>
      </c>
      <c r="L185" s="25">
        <f t="shared" si="68"/>
        <v>0</v>
      </c>
      <c r="M185" s="24">
        <f t="shared" si="69"/>
        <v>0</v>
      </c>
      <c r="N185" s="19">
        <f t="shared" si="55"/>
        <v>0</v>
      </c>
      <c r="O185" s="19">
        <f t="shared" si="70"/>
        <v>0</v>
      </c>
      <c r="P185" s="19">
        <f t="shared" si="71"/>
        <v>32.131739816948752</v>
      </c>
      <c r="Q185" s="24">
        <f t="shared" si="79"/>
        <v>0</v>
      </c>
      <c r="R185" s="34">
        <f t="shared" si="72"/>
        <v>11</v>
      </c>
      <c r="S185" s="24">
        <f t="shared" si="59"/>
        <v>0</v>
      </c>
      <c r="T185" s="24">
        <f t="shared" si="60"/>
        <v>0</v>
      </c>
      <c r="U185" s="24">
        <f t="shared" si="61"/>
        <v>0</v>
      </c>
      <c r="V185" s="4">
        <f t="shared" si="73"/>
        <v>0</v>
      </c>
      <c r="W185" s="4">
        <f t="shared" si="56"/>
        <v>0</v>
      </c>
      <c r="Y185" s="25">
        <f t="shared" si="76"/>
        <v>525</v>
      </c>
      <c r="Z185" s="24">
        <f t="shared" si="77"/>
        <v>3.3</v>
      </c>
      <c r="AA185" s="24">
        <f t="shared" si="78"/>
        <v>393.61053719208343</v>
      </c>
      <c r="AB185" s="24">
        <f t="shared" si="74"/>
        <v>196.67966534088134</v>
      </c>
    </row>
    <row r="186" spans="1:28" ht="14.65" thickBot="1" x14ac:dyDescent="0.5">
      <c r="A186" s="27" t="s">
        <v>243</v>
      </c>
      <c r="B186" s="27">
        <v>62.5</v>
      </c>
      <c r="C186" s="27">
        <f t="shared" si="62"/>
        <v>62.5</v>
      </c>
      <c r="D186" s="4">
        <f t="shared" si="63"/>
        <v>0</v>
      </c>
      <c r="E186" s="4">
        <f t="shared" si="57"/>
        <v>0</v>
      </c>
      <c r="F186" s="4">
        <f t="shared" si="64"/>
        <v>25</v>
      </c>
      <c r="G186" s="4">
        <f t="shared" si="75"/>
        <v>4575</v>
      </c>
      <c r="H186">
        <f t="shared" si="58"/>
        <v>3</v>
      </c>
      <c r="I186" s="24">
        <f t="shared" si="65"/>
        <v>0</v>
      </c>
      <c r="J186" s="24">
        <f t="shared" si="66"/>
        <v>0</v>
      </c>
      <c r="K186" s="24">
        <f t="shared" si="67"/>
        <v>0</v>
      </c>
      <c r="L186" s="25">
        <f t="shared" si="68"/>
        <v>0</v>
      </c>
      <c r="M186" s="24">
        <f t="shared" si="69"/>
        <v>0</v>
      </c>
      <c r="N186" s="19">
        <f t="shared" si="55"/>
        <v>0</v>
      </c>
      <c r="O186" s="19">
        <f t="shared" si="70"/>
        <v>0</v>
      </c>
      <c r="P186" s="19">
        <f t="shared" si="71"/>
        <v>32.131739816948752</v>
      </c>
      <c r="Q186" s="24">
        <f t="shared" si="79"/>
        <v>0</v>
      </c>
      <c r="R186" s="34">
        <f t="shared" si="72"/>
        <v>11</v>
      </c>
      <c r="S186" s="24">
        <f t="shared" si="59"/>
        <v>0</v>
      </c>
      <c r="T186" s="24">
        <f t="shared" si="60"/>
        <v>0</v>
      </c>
      <c r="U186" s="24">
        <f t="shared" si="61"/>
        <v>0</v>
      </c>
      <c r="V186" s="4">
        <f t="shared" si="73"/>
        <v>0</v>
      </c>
      <c r="W186" s="4">
        <f t="shared" si="56"/>
        <v>0</v>
      </c>
      <c r="Y186" s="25">
        <f t="shared" si="76"/>
        <v>525</v>
      </c>
      <c r="Z186" s="24">
        <f t="shared" si="77"/>
        <v>3.3</v>
      </c>
      <c r="AA186" s="24">
        <f t="shared" si="78"/>
        <v>393.61053719208343</v>
      </c>
      <c r="AB186" s="24">
        <f t="shared" si="74"/>
        <v>196.67966534088134</v>
      </c>
    </row>
    <row r="187" spans="1:28" ht="14.65" thickBot="1" x14ac:dyDescent="0.5">
      <c r="A187" s="27" t="s">
        <v>244</v>
      </c>
      <c r="B187" s="27">
        <v>62.5</v>
      </c>
      <c r="C187" s="27">
        <f t="shared" si="62"/>
        <v>62.5</v>
      </c>
      <c r="D187" s="4">
        <f t="shared" si="63"/>
        <v>0</v>
      </c>
      <c r="E187" s="4">
        <f t="shared" si="57"/>
        <v>0</v>
      </c>
      <c r="F187" s="4">
        <f t="shared" si="64"/>
        <v>25</v>
      </c>
      <c r="G187" s="4">
        <f t="shared" si="75"/>
        <v>4600</v>
      </c>
      <c r="H187">
        <f t="shared" si="58"/>
        <v>0</v>
      </c>
      <c r="I187" s="24">
        <f t="shared" si="65"/>
        <v>0</v>
      </c>
      <c r="J187" s="24">
        <f t="shared" si="66"/>
        <v>0</v>
      </c>
      <c r="K187" s="24">
        <f t="shared" si="67"/>
        <v>0</v>
      </c>
      <c r="L187" s="25">
        <f t="shared" si="68"/>
        <v>0</v>
      </c>
      <c r="M187" s="24">
        <f t="shared" si="69"/>
        <v>0</v>
      </c>
      <c r="N187" s="19">
        <f t="shared" si="55"/>
        <v>0</v>
      </c>
      <c r="O187" s="19">
        <f t="shared" si="70"/>
        <v>0</v>
      </c>
      <c r="P187" s="19">
        <f t="shared" si="71"/>
        <v>32.131739816948752</v>
      </c>
      <c r="Q187" s="24">
        <f t="shared" si="79"/>
        <v>0</v>
      </c>
      <c r="R187" s="34">
        <f t="shared" si="72"/>
        <v>11</v>
      </c>
      <c r="S187" s="24">
        <f t="shared" si="59"/>
        <v>0</v>
      </c>
      <c r="T187" s="24">
        <f t="shared" si="60"/>
        <v>0</v>
      </c>
      <c r="U187" s="24">
        <f t="shared" si="61"/>
        <v>0</v>
      </c>
      <c r="V187" s="4">
        <f t="shared" si="73"/>
        <v>0</v>
      </c>
      <c r="W187" s="4">
        <f t="shared" si="56"/>
        <v>0</v>
      </c>
      <c r="Y187" s="25">
        <f t="shared" si="76"/>
        <v>525</v>
      </c>
      <c r="Z187" s="24">
        <f t="shared" si="77"/>
        <v>3.3</v>
      </c>
      <c r="AA187" s="24">
        <f t="shared" si="78"/>
        <v>393.61053719208343</v>
      </c>
      <c r="AB187" s="24">
        <f t="shared" si="74"/>
        <v>196.67966534088134</v>
      </c>
    </row>
    <row r="188" spans="1:28" ht="14.65" thickBot="1" x14ac:dyDescent="0.5">
      <c r="A188" s="27" t="s">
        <v>245</v>
      </c>
      <c r="B188" s="27">
        <v>62.5</v>
      </c>
      <c r="C188" s="27">
        <f t="shared" si="62"/>
        <v>62.5</v>
      </c>
      <c r="D188" s="4">
        <f t="shared" si="63"/>
        <v>0</v>
      </c>
      <c r="E188" s="4">
        <f t="shared" si="57"/>
        <v>0</v>
      </c>
      <c r="F188" s="4">
        <f t="shared" si="64"/>
        <v>25</v>
      </c>
      <c r="G188" s="4">
        <f t="shared" si="75"/>
        <v>4625</v>
      </c>
      <c r="H188">
        <f t="shared" si="58"/>
        <v>1</v>
      </c>
      <c r="I188" s="24">
        <f t="shared" si="65"/>
        <v>0</v>
      </c>
      <c r="J188" s="24">
        <f t="shared" si="66"/>
        <v>0</v>
      </c>
      <c r="K188" s="24">
        <f t="shared" si="67"/>
        <v>0</v>
      </c>
      <c r="L188" s="25">
        <f t="shared" si="68"/>
        <v>0</v>
      </c>
      <c r="M188" s="24">
        <f t="shared" si="69"/>
        <v>0</v>
      </c>
      <c r="N188" s="19">
        <f t="shared" si="55"/>
        <v>0</v>
      </c>
      <c r="O188" s="19">
        <f t="shared" si="70"/>
        <v>0</v>
      </c>
      <c r="P188" s="19">
        <f t="shared" si="71"/>
        <v>32.131739816948752</v>
      </c>
      <c r="Q188" s="24">
        <f t="shared" si="79"/>
        <v>0</v>
      </c>
      <c r="R188" s="34">
        <f t="shared" si="72"/>
        <v>11</v>
      </c>
      <c r="S188" s="24">
        <f t="shared" si="59"/>
        <v>0</v>
      </c>
      <c r="T188" s="24">
        <f t="shared" si="60"/>
        <v>0</v>
      </c>
      <c r="U188" s="24">
        <f t="shared" si="61"/>
        <v>0</v>
      </c>
      <c r="V188" s="4">
        <f t="shared" si="73"/>
        <v>0</v>
      </c>
      <c r="W188" s="4">
        <f t="shared" si="56"/>
        <v>0</v>
      </c>
      <c r="Y188" s="25">
        <f t="shared" si="76"/>
        <v>525</v>
      </c>
      <c r="Z188" s="24">
        <f t="shared" si="77"/>
        <v>3.3</v>
      </c>
      <c r="AA188" s="24">
        <f t="shared" si="78"/>
        <v>393.61053719208343</v>
      </c>
      <c r="AB188" s="24">
        <f t="shared" si="74"/>
        <v>196.67966534088134</v>
      </c>
    </row>
    <row r="189" spans="1:28" ht="14.65" thickBot="1" x14ac:dyDescent="0.5">
      <c r="A189" s="27" t="s">
        <v>246</v>
      </c>
      <c r="B189" s="27">
        <v>62.5</v>
      </c>
      <c r="C189" s="27">
        <f t="shared" si="62"/>
        <v>62.5</v>
      </c>
      <c r="D189" s="4">
        <f t="shared" si="63"/>
        <v>0</v>
      </c>
      <c r="E189" s="4">
        <f t="shared" si="57"/>
        <v>0</v>
      </c>
      <c r="F189" s="4">
        <f t="shared" si="64"/>
        <v>25</v>
      </c>
      <c r="G189" s="4">
        <f t="shared" si="75"/>
        <v>4650</v>
      </c>
      <c r="H189">
        <f t="shared" si="58"/>
        <v>2</v>
      </c>
      <c r="I189" s="24">
        <f t="shared" si="65"/>
        <v>0</v>
      </c>
      <c r="J189" s="24">
        <f t="shared" si="66"/>
        <v>0</v>
      </c>
      <c r="K189" s="24">
        <f t="shared" si="67"/>
        <v>0</v>
      </c>
      <c r="L189" s="25">
        <f t="shared" si="68"/>
        <v>0</v>
      </c>
      <c r="M189" s="24">
        <f t="shared" si="69"/>
        <v>0</v>
      </c>
      <c r="N189" s="19">
        <f t="shared" si="55"/>
        <v>0</v>
      </c>
      <c r="O189" s="19">
        <f t="shared" si="70"/>
        <v>0</v>
      </c>
      <c r="P189" s="19">
        <f t="shared" si="71"/>
        <v>32.131739816948752</v>
      </c>
      <c r="Q189" s="24">
        <f t="shared" si="79"/>
        <v>0</v>
      </c>
      <c r="R189" s="34">
        <f t="shared" si="72"/>
        <v>11</v>
      </c>
      <c r="S189" s="24">
        <f t="shared" si="59"/>
        <v>0</v>
      </c>
      <c r="T189" s="24">
        <f t="shared" si="60"/>
        <v>0</v>
      </c>
      <c r="U189" s="24">
        <f t="shared" si="61"/>
        <v>0</v>
      </c>
      <c r="V189" s="4">
        <f t="shared" si="73"/>
        <v>0</v>
      </c>
      <c r="W189" s="4">
        <f t="shared" si="56"/>
        <v>0</v>
      </c>
      <c r="Y189" s="25">
        <f t="shared" si="76"/>
        <v>525</v>
      </c>
      <c r="Z189" s="24">
        <f t="shared" si="77"/>
        <v>3.3</v>
      </c>
      <c r="AA189" s="24">
        <f t="shared" si="78"/>
        <v>393.61053719208343</v>
      </c>
      <c r="AB189" s="24">
        <f t="shared" si="74"/>
        <v>196.67966534088134</v>
      </c>
    </row>
    <row r="190" spans="1:28" ht="14.65" thickBot="1" x14ac:dyDescent="0.5">
      <c r="A190" s="27" t="s">
        <v>247</v>
      </c>
      <c r="B190" s="27">
        <v>62.5</v>
      </c>
      <c r="C190" s="27">
        <f t="shared" si="62"/>
        <v>62.5</v>
      </c>
      <c r="D190" s="4">
        <f t="shared" si="63"/>
        <v>0</v>
      </c>
      <c r="E190" s="4">
        <f t="shared" si="57"/>
        <v>0</v>
      </c>
      <c r="F190" s="4">
        <f t="shared" si="64"/>
        <v>25</v>
      </c>
      <c r="G190" s="4">
        <f t="shared" si="75"/>
        <v>4675</v>
      </c>
      <c r="H190">
        <f t="shared" si="58"/>
        <v>3</v>
      </c>
      <c r="I190" s="24">
        <f t="shared" si="65"/>
        <v>0</v>
      </c>
      <c r="J190" s="24">
        <f t="shared" si="66"/>
        <v>0</v>
      </c>
      <c r="K190" s="24">
        <f t="shared" si="67"/>
        <v>0</v>
      </c>
      <c r="L190" s="25">
        <f t="shared" si="68"/>
        <v>0</v>
      </c>
      <c r="M190" s="24">
        <f t="shared" si="69"/>
        <v>0</v>
      </c>
      <c r="N190" s="19">
        <f t="shared" si="55"/>
        <v>0</v>
      </c>
      <c r="O190" s="19">
        <f t="shared" si="70"/>
        <v>0</v>
      </c>
      <c r="P190" s="19">
        <f t="shared" si="71"/>
        <v>32.131739816948752</v>
      </c>
      <c r="Q190" s="24">
        <f t="shared" si="79"/>
        <v>0</v>
      </c>
      <c r="R190" s="34">
        <f t="shared" si="72"/>
        <v>11</v>
      </c>
      <c r="S190" s="24">
        <f t="shared" si="59"/>
        <v>0</v>
      </c>
      <c r="T190" s="24">
        <f t="shared" si="60"/>
        <v>0</v>
      </c>
      <c r="U190" s="24">
        <f t="shared" si="61"/>
        <v>0</v>
      </c>
      <c r="V190" s="4">
        <f t="shared" si="73"/>
        <v>0</v>
      </c>
      <c r="W190" s="4">
        <f t="shared" si="56"/>
        <v>0</v>
      </c>
      <c r="Y190" s="25">
        <f t="shared" si="76"/>
        <v>525</v>
      </c>
      <c r="Z190" s="24">
        <f t="shared" si="77"/>
        <v>3.3</v>
      </c>
      <c r="AA190" s="24">
        <f t="shared" si="78"/>
        <v>393.61053719208343</v>
      </c>
      <c r="AB190" s="24">
        <f t="shared" si="74"/>
        <v>196.67966534088134</v>
      </c>
    </row>
    <row r="191" spans="1:28" ht="14.65" thickBot="1" x14ac:dyDescent="0.5">
      <c r="A191" s="27" t="s">
        <v>248</v>
      </c>
      <c r="B191" s="27">
        <v>62.5</v>
      </c>
      <c r="C191" s="27">
        <f t="shared" si="62"/>
        <v>62.5</v>
      </c>
      <c r="D191" s="4">
        <f t="shared" si="63"/>
        <v>0</v>
      </c>
      <c r="E191" s="4">
        <f t="shared" si="57"/>
        <v>0</v>
      </c>
      <c r="F191" s="4">
        <f t="shared" si="64"/>
        <v>25</v>
      </c>
      <c r="G191" s="4">
        <f t="shared" si="75"/>
        <v>4700</v>
      </c>
      <c r="H191">
        <f t="shared" si="58"/>
        <v>0</v>
      </c>
      <c r="I191" s="24">
        <f t="shared" si="65"/>
        <v>0</v>
      </c>
      <c r="J191" s="24">
        <f t="shared" si="66"/>
        <v>0</v>
      </c>
      <c r="K191" s="24">
        <f t="shared" si="67"/>
        <v>0</v>
      </c>
      <c r="L191" s="25">
        <f t="shared" si="68"/>
        <v>0</v>
      </c>
      <c r="M191" s="24">
        <f t="shared" si="69"/>
        <v>0</v>
      </c>
      <c r="N191" s="19">
        <f t="shared" si="55"/>
        <v>0</v>
      </c>
      <c r="O191" s="19">
        <f t="shared" si="70"/>
        <v>0</v>
      </c>
      <c r="P191" s="19">
        <f t="shared" si="71"/>
        <v>32.131739816948752</v>
      </c>
      <c r="Q191" s="24">
        <f t="shared" si="79"/>
        <v>0</v>
      </c>
      <c r="R191" s="34">
        <f t="shared" si="72"/>
        <v>11</v>
      </c>
      <c r="S191" s="24">
        <f t="shared" si="59"/>
        <v>0</v>
      </c>
      <c r="T191" s="24">
        <f t="shared" si="60"/>
        <v>0</v>
      </c>
      <c r="U191" s="24">
        <f t="shared" si="61"/>
        <v>0</v>
      </c>
      <c r="V191" s="4">
        <f t="shared" si="73"/>
        <v>0</v>
      </c>
      <c r="W191" s="4">
        <f t="shared" si="56"/>
        <v>0</v>
      </c>
      <c r="Y191" s="25">
        <f t="shared" si="76"/>
        <v>525</v>
      </c>
      <c r="Z191" s="24">
        <f t="shared" si="77"/>
        <v>3.3</v>
      </c>
      <c r="AA191" s="24">
        <f t="shared" si="78"/>
        <v>393.61053719208343</v>
      </c>
      <c r="AB191" s="24">
        <f t="shared" si="74"/>
        <v>196.67966534088134</v>
      </c>
    </row>
    <row r="192" spans="1:28" ht="14.65" thickBot="1" x14ac:dyDescent="0.5">
      <c r="A192" s="27" t="s">
        <v>249</v>
      </c>
      <c r="B192" s="27">
        <v>62.5</v>
      </c>
      <c r="C192" s="27">
        <f t="shared" si="62"/>
        <v>62.5</v>
      </c>
      <c r="D192" s="4">
        <f t="shared" si="63"/>
        <v>0</v>
      </c>
      <c r="E192" s="4">
        <f t="shared" si="57"/>
        <v>0</v>
      </c>
      <c r="F192" s="4">
        <f t="shared" si="64"/>
        <v>25</v>
      </c>
      <c r="G192" s="4">
        <f t="shared" si="75"/>
        <v>4725</v>
      </c>
      <c r="H192">
        <f t="shared" si="58"/>
        <v>1</v>
      </c>
      <c r="I192" s="24">
        <f t="shared" si="65"/>
        <v>0</v>
      </c>
      <c r="J192" s="24">
        <f t="shared" si="66"/>
        <v>0</v>
      </c>
      <c r="K192" s="24">
        <f t="shared" si="67"/>
        <v>0</v>
      </c>
      <c r="L192" s="25">
        <f t="shared" si="68"/>
        <v>0</v>
      </c>
      <c r="M192" s="24">
        <f t="shared" si="69"/>
        <v>0</v>
      </c>
      <c r="N192" s="19">
        <f t="shared" si="55"/>
        <v>0</v>
      </c>
      <c r="O192" s="19">
        <f t="shared" si="70"/>
        <v>0</v>
      </c>
      <c r="P192" s="19">
        <f t="shared" si="71"/>
        <v>32.131739816948752</v>
      </c>
      <c r="Q192" s="24">
        <f t="shared" si="79"/>
        <v>0</v>
      </c>
      <c r="R192" s="34">
        <f t="shared" si="72"/>
        <v>11</v>
      </c>
      <c r="S192" s="24">
        <f t="shared" si="59"/>
        <v>0</v>
      </c>
      <c r="T192" s="24">
        <f t="shared" si="60"/>
        <v>0</v>
      </c>
      <c r="U192" s="24">
        <f t="shared" si="61"/>
        <v>0</v>
      </c>
      <c r="V192" s="4">
        <f t="shared" si="73"/>
        <v>0</v>
      </c>
      <c r="W192" s="4">
        <f t="shared" si="56"/>
        <v>0</v>
      </c>
      <c r="Y192" s="25">
        <f t="shared" si="76"/>
        <v>525</v>
      </c>
      <c r="Z192" s="24">
        <f t="shared" si="77"/>
        <v>3.3</v>
      </c>
      <c r="AA192" s="24">
        <f t="shared" si="78"/>
        <v>393.61053719208343</v>
      </c>
      <c r="AB192" s="24">
        <f t="shared" si="74"/>
        <v>196.67966534088134</v>
      </c>
    </row>
    <row r="193" spans="1:28" ht="14.65" thickBot="1" x14ac:dyDescent="0.5">
      <c r="A193" s="27" t="s">
        <v>250</v>
      </c>
      <c r="B193" s="27">
        <v>62.5</v>
      </c>
      <c r="C193" s="27">
        <f t="shared" si="62"/>
        <v>62.5</v>
      </c>
      <c r="D193" s="4">
        <f t="shared" si="63"/>
        <v>0</v>
      </c>
      <c r="E193" s="4">
        <f t="shared" si="57"/>
        <v>0</v>
      </c>
      <c r="F193" s="4">
        <f t="shared" si="64"/>
        <v>25</v>
      </c>
      <c r="G193" s="4">
        <f t="shared" si="75"/>
        <v>4750</v>
      </c>
      <c r="H193">
        <f t="shared" si="58"/>
        <v>2</v>
      </c>
      <c r="I193" s="24">
        <f t="shared" si="65"/>
        <v>0</v>
      </c>
      <c r="J193" s="24">
        <f t="shared" si="66"/>
        <v>0</v>
      </c>
      <c r="K193" s="24">
        <f t="shared" si="67"/>
        <v>0</v>
      </c>
      <c r="L193" s="25">
        <f t="shared" si="68"/>
        <v>0</v>
      </c>
      <c r="M193" s="24">
        <f t="shared" si="69"/>
        <v>0</v>
      </c>
      <c r="N193" s="19">
        <f t="shared" si="55"/>
        <v>0</v>
      </c>
      <c r="O193" s="19">
        <f t="shared" si="70"/>
        <v>0</v>
      </c>
      <c r="P193" s="19">
        <f t="shared" si="71"/>
        <v>32.131739816948752</v>
      </c>
      <c r="Q193" s="24">
        <f t="shared" si="79"/>
        <v>0</v>
      </c>
      <c r="R193" s="34">
        <f t="shared" si="72"/>
        <v>11</v>
      </c>
      <c r="S193" s="24">
        <f t="shared" si="59"/>
        <v>0</v>
      </c>
      <c r="T193" s="24">
        <f t="shared" si="60"/>
        <v>0</v>
      </c>
      <c r="U193" s="24">
        <f t="shared" si="61"/>
        <v>0</v>
      </c>
      <c r="V193" s="4">
        <f t="shared" si="73"/>
        <v>0</v>
      </c>
      <c r="W193" s="4">
        <f t="shared" si="56"/>
        <v>0</v>
      </c>
      <c r="Y193" s="25">
        <f t="shared" si="76"/>
        <v>525</v>
      </c>
      <c r="Z193" s="24">
        <f t="shared" si="77"/>
        <v>3.3</v>
      </c>
      <c r="AA193" s="24">
        <f t="shared" si="78"/>
        <v>393.61053719208343</v>
      </c>
      <c r="AB193" s="24">
        <f t="shared" si="74"/>
        <v>196.67966534088134</v>
      </c>
    </row>
    <row r="194" spans="1:28" ht="14.65" thickBot="1" x14ac:dyDescent="0.5">
      <c r="A194" s="27" t="s">
        <v>251</v>
      </c>
      <c r="B194" s="27">
        <v>62.5</v>
      </c>
      <c r="C194" s="27">
        <f t="shared" si="62"/>
        <v>62.5</v>
      </c>
      <c r="D194" s="4">
        <f t="shared" si="63"/>
        <v>0</v>
      </c>
      <c r="E194" s="4">
        <f t="shared" si="57"/>
        <v>0</v>
      </c>
      <c r="F194" s="4">
        <f t="shared" si="64"/>
        <v>25</v>
      </c>
      <c r="G194" s="4">
        <f t="shared" si="75"/>
        <v>4775</v>
      </c>
      <c r="H194">
        <f t="shared" si="58"/>
        <v>3</v>
      </c>
      <c r="I194" s="24">
        <f t="shared" si="65"/>
        <v>0</v>
      </c>
      <c r="J194" s="24">
        <f t="shared" si="66"/>
        <v>0</v>
      </c>
      <c r="K194" s="24">
        <f t="shared" si="67"/>
        <v>0</v>
      </c>
      <c r="L194" s="25">
        <f t="shared" si="68"/>
        <v>0</v>
      </c>
      <c r="M194" s="24">
        <f t="shared" si="69"/>
        <v>0</v>
      </c>
      <c r="N194" s="19">
        <f t="shared" si="55"/>
        <v>0</v>
      </c>
      <c r="O194" s="19">
        <f t="shared" si="70"/>
        <v>0</v>
      </c>
      <c r="P194" s="19">
        <f t="shared" si="71"/>
        <v>32.131739816948752</v>
      </c>
      <c r="Q194" s="24">
        <f t="shared" si="79"/>
        <v>0</v>
      </c>
      <c r="R194" s="34">
        <f t="shared" si="72"/>
        <v>11</v>
      </c>
      <c r="S194" s="24">
        <f t="shared" si="59"/>
        <v>0</v>
      </c>
      <c r="T194" s="24">
        <f t="shared" si="60"/>
        <v>0</v>
      </c>
      <c r="U194" s="24">
        <f t="shared" si="61"/>
        <v>0</v>
      </c>
      <c r="V194" s="4">
        <f t="shared" si="73"/>
        <v>0</v>
      </c>
      <c r="W194" s="4">
        <f t="shared" si="56"/>
        <v>0</v>
      </c>
      <c r="Y194" s="25">
        <f t="shared" si="76"/>
        <v>525</v>
      </c>
      <c r="Z194" s="24">
        <f t="shared" si="77"/>
        <v>3.3</v>
      </c>
      <c r="AA194" s="24">
        <f t="shared" si="78"/>
        <v>393.61053719208343</v>
      </c>
      <c r="AB194" s="24">
        <f t="shared" si="74"/>
        <v>196.67966534088134</v>
      </c>
    </row>
    <row r="195" spans="1:28" ht="14.65" thickBot="1" x14ac:dyDescent="0.5">
      <c r="A195" s="27" t="s">
        <v>252</v>
      </c>
      <c r="B195" s="27">
        <v>62.5</v>
      </c>
      <c r="C195" s="27">
        <f t="shared" si="62"/>
        <v>62.5</v>
      </c>
      <c r="D195" s="4">
        <f t="shared" si="63"/>
        <v>0</v>
      </c>
      <c r="E195" s="4">
        <f t="shared" si="57"/>
        <v>0</v>
      </c>
      <c r="F195" s="4">
        <f t="shared" si="64"/>
        <v>25</v>
      </c>
      <c r="G195" s="4">
        <f t="shared" si="75"/>
        <v>4800</v>
      </c>
      <c r="H195">
        <f t="shared" si="58"/>
        <v>0</v>
      </c>
      <c r="I195" s="24">
        <f t="shared" si="65"/>
        <v>0</v>
      </c>
      <c r="J195" s="24">
        <f t="shared" si="66"/>
        <v>0</v>
      </c>
      <c r="K195" s="24">
        <f t="shared" si="67"/>
        <v>0</v>
      </c>
      <c r="L195" s="25">
        <f t="shared" si="68"/>
        <v>0</v>
      </c>
      <c r="M195" s="24">
        <f t="shared" si="69"/>
        <v>0</v>
      </c>
      <c r="N195" s="19">
        <f t="shared" si="55"/>
        <v>0</v>
      </c>
      <c r="O195" s="19">
        <f t="shared" si="70"/>
        <v>0</v>
      </c>
      <c r="P195" s="19">
        <f t="shared" si="71"/>
        <v>32.131739816948752</v>
      </c>
      <c r="Q195" s="24">
        <f t="shared" si="79"/>
        <v>0</v>
      </c>
      <c r="R195" s="34">
        <f t="shared" si="72"/>
        <v>11</v>
      </c>
      <c r="S195" s="24">
        <f t="shared" si="59"/>
        <v>0</v>
      </c>
      <c r="T195" s="24">
        <f t="shared" si="60"/>
        <v>0</v>
      </c>
      <c r="U195" s="24">
        <f t="shared" si="61"/>
        <v>0</v>
      </c>
      <c r="V195" s="4">
        <f t="shared" si="73"/>
        <v>0</v>
      </c>
      <c r="W195" s="4">
        <f t="shared" si="56"/>
        <v>0</v>
      </c>
      <c r="Y195" s="25">
        <f t="shared" si="76"/>
        <v>525</v>
      </c>
      <c r="Z195" s="24">
        <f t="shared" si="77"/>
        <v>3.3</v>
      </c>
      <c r="AA195" s="24">
        <f t="shared" si="78"/>
        <v>393.61053719208343</v>
      </c>
      <c r="AB195" s="24">
        <f t="shared" si="74"/>
        <v>196.67966534088134</v>
      </c>
    </row>
    <row r="196" spans="1:28" ht="14.65" thickBot="1" x14ac:dyDescent="0.5">
      <c r="A196" s="27" t="s">
        <v>253</v>
      </c>
      <c r="B196" s="27">
        <v>62.5</v>
      </c>
      <c r="C196" s="27">
        <f t="shared" si="62"/>
        <v>62.5</v>
      </c>
      <c r="D196" s="4">
        <f t="shared" si="63"/>
        <v>0</v>
      </c>
      <c r="E196" s="4">
        <f t="shared" si="57"/>
        <v>0</v>
      </c>
      <c r="F196" s="4">
        <f t="shared" si="64"/>
        <v>25</v>
      </c>
      <c r="G196" s="4">
        <f t="shared" si="75"/>
        <v>4825</v>
      </c>
      <c r="H196">
        <f t="shared" si="58"/>
        <v>1</v>
      </c>
      <c r="I196" s="24">
        <f t="shared" si="65"/>
        <v>0</v>
      </c>
      <c r="J196" s="24">
        <f t="shared" si="66"/>
        <v>0</v>
      </c>
      <c r="K196" s="24">
        <f t="shared" si="67"/>
        <v>0</v>
      </c>
      <c r="L196" s="25">
        <f t="shared" si="68"/>
        <v>0</v>
      </c>
      <c r="M196" s="24">
        <f t="shared" si="69"/>
        <v>0</v>
      </c>
      <c r="N196" s="19">
        <f t="shared" ref="N196:N259" si="80">I196-M196</f>
        <v>0</v>
      </c>
      <c r="O196" s="19">
        <f t="shared" si="70"/>
        <v>0</v>
      </c>
      <c r="P196" s="19">
        <f t="shared" si="71"/>
        <v>32.131739816948752</v>
      </c>
      <c r="Q196" s="24">
        <f t="shared" si="79"/>
        <v>0</v>
      </c>
      <c r="R196" s="34">
        <f t="shared" si="72"/>
        <v>11</v>
      </c>
      <c r="S196" s="24">
        <f t="shared" si="59"/>
        <v>0</v>
      </c>
      <c r="T196" s="24">
        <f t="shared" si="60"/>
        <v>0</v>
      </c>
      <c r="U196" s="24">
        <f t="shared" si="61"/>
        <v>0</v>
      </c>
      <c r="V196" s="4">
        <f t="shared" si="73"/>
        <v>0</v>
      </c>
      <c r="W196" s="4">
        <f t="shared" ref="W196:W259" si="81">IF(OR(U196&gt;0, V196&gt;0), 1, 0)</f>
        <v>0</v>
      </c>
      <c r="Y196" s="25">
        <f t="shared" si="76"/>
        <v>525</v>
      </c>
      <c r="Z196" s="24">
        <f t="shared" si="77"/>
        <v>3.3</v>
      </c>
      <c r="AA196" s="24">
        <f t="shared" si="78"/>
        <v>393.61053719208343</v>
      </c>
      <c r="AB196" s="24">
        <f t="shared" si="74"/>
        <v>196.67966534088134</v>
      </c>
    </row>
    <row r="197" spans="1:28" ht="14.65" thickBot="1" x14ac:dyDescent="0.5">
      <c r="A197" s="27" t="s">
        <v>254</v>
      </c>
      <c r="B197" s="27">
        <v>62.5</v>
      </c>
      <c r="C197" s="27">
        <f t="shared" si="62"/>
        <v>62.5</v>
      </c>
      <c r="D197" s="4">
        <f t="shared" si="63"/>
        <v>0</v>
      </c>
      <c r="E197" s="4">
        <f t="shared" ref="E197:E260" si="82">IF(Q196&lt;2.7, $B197,$C197)*V196</f>
        <v>0</v>
      </c>
      <c r="F197" s="4">
        <f t="shared" si="64"/>
        <v>25</v>
      </c>
      <c r="G197" s="4">
        <f t="shared" si="75"/>
        <v>4850</v>
      </c>
      <c r="H197">
        <f t="shared" ref="H197:H260" si="83">MOD(G$4:G$643, 4)</f>
        <v>2</v>
      </c>
      <c r="I197" s="24">
        <f t="shared" si="65"/>
        <v>0</v>
      </c>
      <c r="J197" s="24">
        <f t="shared" si="66"/>
        <v>0</v>
      </c>
      <c r="K197" s="24">
        <f t="shared" si="67"/>
        <v>0</v>
      </c>
      <c r="L197" s="25">
        <f t="shared" si="68"/>
        <v>0</v>
      </c>
      <c r="M197" s="24">
        <f t="shared" si="69"/>
        <v>0</v>
      </c>
      <c r="N197" s="19">
        <f t="shared" si="80"/>
        <v>0</v>
      </c>
      <c r="O197" s="19">
        <f t="shared" si="70"/>
        <v>0</v>
      </c>
      <c r="P197" s="19">
        <f t="shared" si="71"/>
        <v>32.131739816948752</v>
      </c>
      <c r="Q197" s="24">
        <f t="shared" si="79"/>
        <v>0</v>
      </c>
      <c r="R197" s="34">
        <f t="shared" si="72"/>
        <v>11</v>
      </c>
      <c r="S197" s="24">
        <f t="shared" ref="S197:S260" si="84">IF(Q197&gt;$I$2, $I$2, Q197)</f>
        <v>0</v>
      </c>
      <c r="T197" s="24">
        <f t="shared" ref="T197:T260" si="85">I197*$I$2/($Q$2*$G$2)</f>
        <v>0</v>
      </c>
      <c r="U197" s="24">
        <f t="shared" ref="U197:U260" si="86">IF(S197=$I$2, G197, 0)</f>
        <v>0</v>
      </c>
      <c r="V197" s="4">
        <f t="shared" si="73"/>
        <v>0</v>
      </c>
      <c r="W197" s="4">
        <f t="shared" si="81"/>
        <v>0</v>
      </c>
      <c r="Y197" s="25">
        <f t="shared" si="76"/>
        <v>525</v>
      </c>
      <c r="Z197" s="24">
        <f t="shared" si="77"/>
        <v>3.3</v>
      </c>
      <c r="AA197" s="24">
        <f t="shared" si="78"/>
        <v>393.61053719208343</v>
      </c>
      <c r="AB197" s="24">
        <f t="shared" si="74"/>
        <v>196.67966534088134</v>
      </c>
    </row>
    <row r="198" spans="1:28" ht="14.65" thickBot="1" x14ac:dyDescent="0.5">
      <c r="A198" s="27" t="s">
        <v>255</v>
      </c>
      <c r="B198" s="27">
        <v>62.5</v>
      </c>
      <c r="C198" s="27">
        <f t="shared" ref="C198:C261" si="87">IF(H197&gt;0, C197, IF(D197&gt;0, IF(C197=100, 100, IF(C197 = 6.5, C197+6,C197+12.5)), B198))</f>
        <v>62.5</v>
      </c>
      <c r="D198" s="4">
        <f t="shared" ref="D198:D261" si="88">IF(Q197&lt;2.7, 0,1)</f>
        <v>0</v>
      </c>
      <c r="E198" s="4">
        <f t="shared" si="82"/>
        <v>0</v>
      </c>
      <c r="F198" s="4">
        <f t="shared" ref="F198:F261" si="89">$E$2</f>
        <v>25</v>
      </c>
      <c r="G198" s="4">
        <f t="shared" si="75"/>
        <v>4875</v>
      </c>
      <c r="H198">
        <f t="shared" si="83"/>
        <v>3</v>
      </c>
      <c r="I198" s="24">
        <f t="shared" ref="I198:I261" si="90">(-0.0457*Q197+0.64+(($G$2-5)*0.148))*E198*10</f>
        <v>0</v>
      </c>
      <c r="J198" s="24">
        <f t="shared" ref="J198:J261" si="91">IF($P$2="Resistive Load",Q197*1000/$M$2,0)</f>
        <v>0</v>
      </c>
      <c r="K198" s="24">
        <f t="shared" ref="K198:K261" si="92">IF($P$2="Constant Current Load",$N$2,0)</f>
        <v>0</v>
      </c>
      <c r="L198" s="25">
        <f t="shared" ref="L198:L261" si="93">IF(Q197&gt;$O$2, 1, 0)</f>
        <v>0</v>
      </c>
      <c r="M198" s="24">
        <f t="shared" ref="M198:M261" si="94">(J198+K198)*L198</f>
        <v>0</v>
      </c>
      <c r="N198" s="19">
        <f t="shared" si="80"/>
        <v>0</v>
      </c>
      <c r="O198" s="19">
        <f t="shared" ref="O198:O261" si="95">N198*F198/1000</f>
        <v>0</v>
      </c>
      <c r="P198" s="19">
        <f t="shared" ref="P198:P261" si="96">O198+P197</f>
        <v>32.131739816948752</v>
      </c>
      <c r="Q198" s="24">
        <f t="shared" si="79"/>
        <v>0</v>
      </c>
      <c r="R198" s="34">
        <f t="shared" ref="R198:R261" si="97">$K$2+Q197*(($K$2-$L$2)/(-5))</f>
        <v>11</v>
      </c>
      <c r="S198" s="24">
        <f t="shared" si="84"/>
        <v>0</v>
      </c>
      <c r="T198" s="24">
        <f t="shared" si="85"/>
        <v>0</v>
      </c>
      <c r="U198" s="24">
        <f t="shared" si="86"/>
        <v>0</v>
      </c>
      <c r="V198" s="4">
        <f t="shared" ref="V198:V261" si="98">IF(V197=0, 0, IF(S198=$I$2, 0, 1))</f>
        <v>0</v>
      </c>
      <c r="W198" s="4">
        <f t="shared" si="81"/>
        <v>0</v>
      </c>
      <c r="Y198" s="25">
        <f t="shared" si="76"/>
        <v>525</v>
      </c>
      <c r="Z198" s="24">
        <f t="shared" si="77"/>
        <v>3.3</v>
      </c>
      <c r="AA198" s="24">
        <f t="shared" si="78"/>
        <v>393.61053719208343</v>
      </c>
      <c r="AB198" s="24">
        <f t="shared" ref="AB198:AB261" si="99">IF(W198=1, (W198*M198), AB197)</f>
        <v>196.67966534088134</v>
      </c>
    </row>
    <row r="199" spans="1:28" ht="14.65" thickBot="1" x14ac:dyDescent="0.5">
      <c r="A199" s="27" t="s">
        <v>256</v>
      </c>
      <c r="B199" s="27">
        <v>62.5</v>
      </c>
      <c r="C199" s="27">
        <f t="shared" si="87"/>
        <v>62.5</v>
      </c>
      <c r="D199" s="4">
        <f t="shared" si="88"/>
        <v>0</v>
      </c>
      <c r="E199" s="4">
        <f t="shared" si="82"/>
        <v>0</v>
      </c>
      <c r="F199" s="4">
        <f t="shared" si="89"/>
        <v>25</v>
      </c>
      <c r="G199" s="4">
        <f t="shared" ref="G199:G262" si="100">G198+F199</f>
        <v>4900</v>
      </c>
      <c r="H199">
        <f t="shared" si="83"/>
        <v>0</v>
      </c>
      <c r="I199" s="24">
        <f t="shared" si="90"/>
        <v>0</v>
      </c>
      <c r="J199" s="24">
        <f t="shared" si="91"/>
        <v>0</v>
      </c>
      <c r="K199" s="24">
        <f t="shared" si="92"/>
        <v>0</v>
      </c>
      <c r="L199" s="25">
        <f t="shared" si="93"/>
        <v>0</v>
      </c>
      <c r="M199" s="24">
        <f t="shared" si="94"/>
        <v>0</v>
      </c>
      <c r="N199" s="19">
        <f t="shared" si="80"/>
        <v>0</v>
      </c>
      <c r="O199" s="19">
        <f t="shared" si="95"/>
        <v>0</v>
      </c>
      <c r="P199" s="19">
        <f t="shared" si="96"/>
        <v>32.131739816948752</v>
      </c>
      <c r="Q199" s="24">
        <f t="shared" si="79"/>
        <v>0</v>
      </c>
      <c r="R199" s="34">
        <f t="shared" si="97"/>
        <v>11</v>
      </c>
      <c r="S199" s="24">
        <f t="shared" si="84"/>
        <v>0</v>
      </c>
      <c r="T199" s="24">
        <f t="shared" si="85"/>
        <v>0</v>
      </c>
      <c r="U199" s="24">
        <f t="shared" si="86"/>
        <v>0</v>
      </c>
      <c r="V199" s="4">
        <f t="shared" si="98"/>
        <v>0</v>
      </c>
      <c r="W199" s="4">
        <f t="shared" si="81"/>
        <v>0</v>
      </c>
      <c r="Y199" s="25">
        <f t="shared" si="76"/>
        <v>525</v>
      </c>
      <c r="Z199" s="24">
        <f t="shared" si="77"/>
        <v>3.3</v>
      </c>
      <c r="AA199" s="24">
        <f t="shared" si="78"/>
        <v>393.61053719208343</v>
      </c>
      <c r="AB199" s="24">
        <f t="shared" si="99"/>
        <v>196.67966534088134</v>
      </c>
    </row>
    <row r="200" spans="1:28" ht="14.65" thickBot="1" x14ac:dyDescent="0.5">
      <c r="A200" s="27" t="s">
        <v>257</v>
      </c>
      <c r="B200" s="27">
        <v>62.5</v>
      </c>
      <c r="C200" s="27">
        <f t="shared" si="87"/>
        <v>62.5</v>
      </c>
      <c r="D200" s="4">
        <f t="shared" si="88"/>
        <v>0</v>
      </c>
      <c r="E200" s="4">
        <f t="shared" si="82"/>
        <v>0</v>
      </c>
      <c r="F200" s="4">
        <f t="shared" si="89"/>
        <v>25</v>
      </c>
      <c r="G200" s="4">
        <f t="shared" si="100"/>
        <v>4925</v>
      </c>
      <c r="H200">
        <f t="shared" si="83"/>
        <v>1</v>
      </c>
      <c r="I200" s="24">
        <f t="shared" si="90"/>
        <v>0</v>
      </c>
      <c r="J200" s="24">
        <f t="shared" si="91"/>
        <v>0</v>
      </c>
      <c r="K200" s="24">
        <f t="shared" si="92"/>
        <v>0</v>
      </c>
      <c r="L200" s="25">
        <f t="shared" si="93"/>
        <v>0</v>
      </c>
      <c r="M200" s="24">
        <f t="shared" si="94"/>
        <v>0</v>
      </c>
      <c r="N200" s="19">
        <f t="shared" si="80"/>
        <v>0</v>
      </c>
      <c r="O200" s="19">
        <f t="shared" si="95"/>
        <v>0</v>
      </c>
      <c r="P200" s="19">
        <f t="shared" si="96"/>
        <v>32.131739816948752</v>
      </c>
      <c r="Q200" s="24">
        <f t="shared" si="79"/>
        <v>0</v>
      </c>
      <c r="R200" s="34">
        <f t="shared" si="97"/>
        <v>11</v>
      </c>
      <c r="S200" s="24">
        <f t="shared" si="84"/>
        <v>0</v>
      </c>
      <c r="T200" s="24">
        <f t="shared" si="85"/>
        <v>0</v>
      </c>
      <c r="U200" s="24">
        <f t="shared" si="86"/>
        <v>0</v>
      </c>
      <c r="V200" s="4">
        <f t="shared" si="98"/>
        <v>0</v>
      </c>
      <c r="W200" s="4">
        <f t="shared" si="81"/>
        <v>0</v>
      </c>
      <c r="Y200" s="25">
        <f t="shared" si="76"/>
        <v>525</v>
      </c>
      <c r="Z200" s="24">
        <f t="shared" si="77"/>
        <v>3.3</v>
      </c>
      <c r="AA200" s="24">
        <f t="shared" si="78"/>
        <v>393.61053719208343</v>
      </c>
      <c r="AB200" s="24">
        <f t="shared" si="99"/>
        <v>196.67966534088134</v>
      </c>
    </row>
    <row r="201" spans="1:28" ht="14.65" thickBot="1" x14ac:dyDescent="0.5">
      <c r="A201" s="27" t="s">
        <v>258</v>
      </c>
      <c r="B201" s="27">
        <v>62.5</v>
      </c>
      <c r="C201" s="27">
        <f t="shared" si="87"/>
        <v>62.5</v>
      </c>
      <c r="D201" s="4">
        <f t="shared" si="88"/>
        <v>0</v>
      </c>
      <c r="E201" s="4">
        <f t="shared" si="82"/>
        <v>0</v>
      </c>
      <c r="F201" s="4">
        <f t="shared" si="89"/>
        <v>25</v>
      </c>
      <c r="G201" s="4">
        <f t="shared" si="100"/>
        <v>4950</v>
      </c>
      <c r="H201">
        <f t="shared" si="83"/>
        <v>2</v>
      </c>
      <c r="I201" s="24">
        <f t="shared" si="90"/>
        <v>0</v>
      </c>
      <c r="J201" s="24">
        <f t="shared" si="91"/>
        <v>0</v>
      </c>
      <c r="K201" s="24">
        <f t="shared" si="92"/>
        <v>0</v>
      </c>
      <c r="L201" s="25">
        <f t="shared" si="93"/>
        <v>0</v>
      </c>
      <c r="M201" s="24">
        <f t="shared" si="94"/>
        <v>0</v>
      </c>
      <c r="N201" s="19">
        <f t="shared" si="80"/>
        <v>0</v>
      </c>
      <c r="O201" s="19">
        <f t="shared" si="95"/>
        <v>0</v>
      </c>
      <c r="P201" s="19">
        <f t="shared" si="96"/>
        <v>32.131739816948752</v>
      </c>
      <c r="Q201" s="24">
        <f t="shared" si="79"/>
        <v>0</v>
      </c>
      <c r="R201" s="34">
        <f t="shared" si="97"/>
        <v>11</v>
      </c>
      <c r="S201" s="24">
        <f t="shared" si="84"/>
        <v>0</v>
      </c>
      <c r="T201" s="24">
        <f t="shared" si="85"/>
        <v>0</v>
      </c>
      <c r="U201" s="24">
        <f t="shared" si="86"/>
        <v>0</v>
      </c>
      <c r="V201" s="4">
        <f t="shared" si="98"/>
        <v>0</v>
      </c>
      <c r="W201" s="4">
        <f t="shared" si="81"/>
        <v>0</v>
      </c>
      <c r="Y201" s="25">
        <f t="shared" si="76"/>
        <v>525</v>
      </c>
      <c r="Z201" s="24">
        <f t="shared" si="77"/>
        <v>3.3</v>
      </c>
      <c r="AA201" s="24">
        <f t="shared" si="78"/>
        <v>393.61053719208343</v>
      </c>
      <c r="AB201" s="24">
        <f t="shared" si="99"/>
        <v>196.67966534088134</v>
      </c>
    </row>
    <row r="202" spans="1:28" ht="14.65" thickBot="1" x14ac:dyDescent="0.5">
      <c r="A202" s="27" t="s">
        <v>259</v>
      </c>
      <c r="B202" s="27">
        <v>62.5</v>
      </c>
      <c r="C202" s="27">
        <f t="shared" si="87"/>
        <v>62.5</v>
      </c>
      <c r="D202" s="4">
        <f t="shared" si="88"/>
        <v>0</v>
      </c>
      <c r="E202" s="4">
        <f t="shared" si="82"/>
        <v>0</v>
      </c>
      <c r="F202" s="4">
        <f t="shared" si="89"/>
        <v>25</v>
      </c>
      <c r="G202" s="4">
        <f t="shared" si="100"/>
        <v>4975</v>
      </c>
      <c r="H202">
        <f t="shared" si="83"/>
        <v>3</v>
      </c>
      <c r="I202" s="24">
        <f t="shared" si="90"/>
        <v>0</v>
      </c>
      <c r="J202" s="24">
        <f t="shared" si="91"/>
        <v>0</v>
      </c>
      <c r="K202" s="24">
        <f t="shared" si="92"/>
        <v>0</v>
      </c>
      <c r="L202" s="25">
        <f t="shared" si="93"/>
        <v>0</v>
      </c>
      <c r="M202" s="24">
        <f t="shared" si="94"/>
        <v>0</v>
      </c>
      <c r="N202" s="19">
        <f t="shared" si="80"/>
        <v>0</v>
      </c>
      <c r="O202" s="19">
        <f t="shared" si="95"/>
        <v>0</v>
      </c>
      <c r="P202" s="19">
        <f t="shared" si="96"/>
        <v>32.131739816948752</v>
      </c>
      <c r="Q202" s="24">
        <f t="shared" si="79"/>
        <v>0</v>
      </c>
      <c r="R202" s="34">
        <f t="shared" si="97"/>
        <v>11</v>
      </c>
      <c r="S202" s="24">
        <f t="shared" si="84"/>
        <v>0</v>
      </c>
      <c r="T202" s="24">
        <f t="shared" si="85"/>
        <v>0</v>
      </c>
      <c r="U202" s="24">
        <f t="shared" si="86"/>
        <v>0</v>
      </c>
      <c r="V202" s="4">
        <f t="shared" si="98"/>
        <v>0</v>
      </c>
      <c r="W202" s="4">
        <f t="shared" si="81"/>
        <v>0</v>
      </c>
      <c r="Y202" s="25">
        <f t="shared" si="76"/>
        <v>525</v>
      </c>
      <c r="Z202" s="24">
        <f t="shared" si="77"/>
        <v>3.3</v>
      </c>
      <c r="AA202" s="24">
        <f t="shared" si="78"/>
        <v>393.61053719208343</v>
      </c>
      <c r="AB202" s="24">
        <f t="shared" si="99"/>
        <v>196.67966534088134</v>
      </c>
    </row>
    <row r="203" spans="1:28" ht="14.65" thickBot="1" x14ac:dyDescent="0.5">
      <c r="A203" s="27" t="s">
        <v>260</v>
      </c>
      <c r="B203" s="27">
        <v>62.5</v>
      </c>
      <c r="C203" s="27">
        <f t="shared" si="87"/>
        <v>62.5</v>
      </c>
      <c r="D203" s="4">
        <f t="shared" si="88"/>
        <v>0</v>
      </c>
      <c r="E203" s="4">
        <f t="shared" si="82"/>
        <v>0</v>
      </c>
      <c r="F203" s="4">
        <f t="shared" si="89"/>
        <v>25</v>
      </c>
      <c r="G203" s="4">
        <f t="shared" si="100"/>
        <v>5000</v>
      </c>
      <c r="H203">
        <f t="shared" si="83"/>
        <v>0</v>
      </c>
      <c r="I203" s="24">
        <f t="shared" si="90"/>
        <v>0</v>
      </c>
      <c r="J203" s="24">
        <f t="shared" si="91"/>
        <v>0</v>
      </c>
      <c r="K203" s="24">
        <f t="shared" si="92"/>
        <v>0</v>
      </c>
      <c r="L203" s="25">
        <f t="shared" si="93"/>
        <v>0</v>
      </c>
      <c r="M203" s="24">
        <f t="shared" si="94"/>
        <v>0</v>
      </c>
      <c r="N203" s="19">
        <f t="shared" si="80"/>
        <v>0</v>
      </c>
      <c r="O203" s="19">
        <f t="shared" si="95"/>
        <v>0</v>
      </c>
      <c r="P203" s="19">
        <f t="shared" si="96"/>
        <v>32.131739816948752</v>
      </c>
      <c r="Q203" s="24">
        <f t="shared" si="79"/>
        <v>0</v>
      </c>
      <c r="R203" s="34">
        <f t="shared" si="97"/>
        <v>11</v>
      </c>
      <c r="S203" s="24">
        <f t="shared" si="84"/>
        <v>0</v>
      </c>
      <c r="T203" s="24">
        <f t="shared" si="85"/>
        <v>0</v>
      </c>
      <c r="U203" s="24">
        <f t="shared" si="86"/>
        <v>0</v>
      </c>
      <c r="V203" s="4">
        <f t="shared" si="98"/>
        <v>0</v>
      </c>
      <c r="W203" s="4">
        <f t="shared" si="81"/>
        <v>0</v>
      </c>
      <c r="Y203" s="25">
        <f t="shared" si="76"/>
        <v>525</v>
      </c>
      <c r="Z203" s="24">
        <f t="shared" si="77"/>
        <v>3.3</v>
      </c>
      <c r="AA203" s="24">
        <f t="shared" si="78"/>
        <v>393.61053719208343</v>
      </c>
      <c r="AB203" s="24">
        <f t="shared" si="99"/>
        <v>196.67966534088134</v>
      </c>
    </row>
    <row r="204" spans="1:28" ht="14.65" thickBot="1" x14ac:dyDescent="0.5">
      <c r="A204" s="27" t="s">
        <v>261</v>
      </c>
      <c r="B204" s="27">
        <v>62.5</v>
      </c>
      <c r="C204" s="27">
        <f t="shared" si="87"/>
        <v>62.5</v>
      </c>
      <c r="D204" s="4">
        <f t="shared" si="88"/>
        <v>0</v>
      </c>
      <c r="E204" s="4">
        <f t="shared" si="82"/>
        <v>0</v>
      </c>
      <c r="F204" s="4">
        <f t="shared" si="89"/>
        <v>25</v>
      </c>
      <c r="G204" s="4">
        <f t="shared" si="100"/>
        <v>5025</v>
      </c>
      <c r="H204">
        <f t="shared" si="83"/>
        <v>1</v>
      </c>
      <c r="I204" s="24">
        <f t="shared" si="90"/>
        <v>0</v>
      </c>
      <c r="J204" s="24">
        <f t="shared" si="91"/>
        <v>0</v>
      </c>
      <c r="K204" s="24">
        <f t="shared" si="92"/>
        <v>0</v>
      </c>
      <c r="L204" s="25">
        <f t="shared" si="93"/>
        <v>0</v>
      </c>
      <c r="M204" s="24">
        <f t="shared" si="94"/>
        <v>0</v>
      </c>
      <c r="N204" s="19">
        <f t="shared" si="80"/>
        <v>0</v>
      </c>
      <c r="O204" s="19">
        <f t="shared" si="95"/>
        <v>0</v>
      </c>
      <c r="P204" s="19">
        <f t="shared" si="96"/>
        <v>32.131739816948752</v>
      </c>
      <c r="Q204" s="24">
        <f t="shared" si="79"/>
        <v>0</v>
      </c>
      <c r="R204" s="34">
        <f t="shared" si="97"/>
        <v>11</v>
      </c>
      <c r="S204" s="24">
        <f t="shared" si="84"/>
        <v>0</v>
      </c>
      <c r="T204" s="24">
        <f t="shared" si="85"/>
        <v>0</v>
      </c>
      <c r="U204" s="24">
        <f t="shared" si="86"/>
        <v>0</v>
      </c>
      <c r="V204" s="4">
        <f t="shared" si="98"/>
        <v>0</v>
      </c>
      <c r="W204" s="4">
        <f t="shared" si="81"/>
        <v>0</v>
      </c>
      <c r="Y204" s="25">
        <f t="shared" si="76"/>
        <v>525</v>
      </c>
      <c r="Z204" s="24">
        <f t="shared" si="77"/>
        <v>3.3</v>
      </c>
      <c r="AA204" s="24">
        <f t="shared" si="78"/>
        <v>393.61053719208343</v>
      </c>
      <c r="AB204" s="24">
        <f t="shared" si="99"/>
        <v>196.67966534088134</v>
      </c>
    </row>
    <row r="205" spans="1:28" ht="14.65" thickBot="1" x14ac:dyDescent="0.5">
      <c r="A205" s="27" t="s">
        <v>262</v>
      </c>
      <c r="B205" s="27">
        <v>62.5</v>
      </c>
      <c r="C205" s="27">
        <f t="shared" si="87"/>
        <v>62.5</v>
      </c>
      <c r="D205" s="4">
        <f t="shared" si="88"/>
        <v>0</v>
      </c>
      <c r="E205" s="4">
        <f t="shared" si="82"/>
        <v>0</v>
      </c>
      <c r="F205" s="4">
        <f t="shared" si="89"/>
        <v>25</v>
      </c>
      <c r="G205" s="4">
        <f t="shared" si="100"/>
        <v>5050</v>
      </c>
      <c r="H205">
        <f t="shared" si="83"/>
        <v>2</v>
      </c>
      <c r="I205" s="24">
        <f t="shared" si="90"/>
        <v>0</v>
      </c>
      <c r="J205" s="24">
        <f t="shared" si="91"/>
        <v>0</v>
      </c>
      <c r="K205" s="24">
        <f t="shared" si="92"/>
        <v>0</v>
      </c>
      <c r="L205" s="25">
        <f t="shared" si="93"/>
        <v>0</v>
      </c>
      <c r="M205" s="24">
        <f t="shared" si="94"/>
        <v>0</v>
      </c>
      <c r="N205" s="19">
        <f t="shared" si="80"/>
        <v>0</v>
      </c>
      <c r="O205" s="19">
        <f t="shared" si="95"/>
        <v>0</v>
      </c>
      <c r="P205" s="19">
        <f t="shared" si="96"/>
        <v>32.131739816948752</v>
      </c>
      <c r="Q205" s="24">
        <f t="shared" si="79"/>
        <v>0</v>
      </c>
      <c r="R205" s="34">
        <f t="shared" si="97"/>
        <v>11</v>
      </c>
      <c r="S205" s="24">
        <f t="shared" si="84"/>
        <v>0</v>
      </c>
      <c r="T205" s="24">
        <f t="shared" si="85"/>
        <v>0</v>
      </c>
      <c r="U205" s="24">
        <f t="shared" si="86"/>
        <v>0</v>
      </c>
      <c r="V205" s="4">
        <f t="shared" si="98"/>
        <v>0</v>
      </c>
      <c r="W205" s="4">
        <f t="shared" si="81"/>
        <v>0</v>
      </c>
      <c r="Y205" s="25">
        <f t="shared" ref="Y205:Y268" si="101">IF(W205=1, (W205*G205), Y204)</f>
        <v>525</v>
      </c>
      <c r="Z205" s="24">
        <f t="shared" ref="Z205:Z268" si="102">IF(W205=1, (W205*S205), Z204)</f>
        <v>3.3</v>
      </c>
      <c r="AA205" s="24">
        <f t="shared" ref="AA205:AA268" si="103">IF(W205=1, (W205*T205), AA204)</f>
        <v>393.61053719208343</v>
      </c>
      <c r="AB205" s="24">
        <f t="shared" si="99"/>
        <v>196.67966534088134</v>
      </c>
    </row>
    <row r="206" spans="1:28" ht="14.65" thickBot="1" x14ac:dyDescent="0.5">
      <c r="A206" s="27" t="s">
        <v>263</v>
      </c>
      <c r="B206" s="27">
        <v>62.5</v>
      </c>
      <c r="C206" s="27">
        <f t="shared" si="87"/>
        <v>62.5</v>
      </c>
      <c r="D206" s="4">
        <f t="shared" si="88"/>
        <v>0</v>
      </c>
      <c r="E206" s="4">
        <f t="shared" si="82"/>
        <v>0</v>
      </c>
      <c r="F206" s="4">
        <f t="shared" si="89"/>
        <v>25</v>
      </c>
      <c r="G206" s="4">
        <f t="shared" si="100"/>
        <v>5075</v>
      </c>
      <c r="H206">
        <f t="shared" si="83"/>
        <v>3</v>
      </c>
      <c r="I206" s="24">
        <f t="shared" si="90"/>
        <v>0</v>
      </c>
      <c r="J206" s="24">
        <f t="shared" si="91"/>
        <v>0</v>
      </c>
      <c r="K206" s="24">
        <f t="shared" si="92"/>
        <v>0</v>
      </c>
      <c r="L206" s="25">
        <f t="shared" si="93"/>
        <v>0</v>
      </c>
      <c r="M206" s="24">
        <f t="shared" si="94"/>
        <v>0</v>
      </c>
      <c r="N206" s="19">
        <f t="shared" si="80"/>
        <v>0</v>
      </c>
      <c r="O206" s="19">
        <f t="shared" si="95"/>
        <v>0</v>
      </c>
      <c r="P206" s="19">
        <f t="shared" si="96"/>
        <v>32.131739816948752</v>
      </c>
      <c r="Q206" s="24">
        <f t="shared" ref="Q206:Q269" si="104" xml:space="preserve"> P206/R206*V205</f>
        <v>0</v>
      </c>
      <c r="R206" s="34">
        <f t="shared" si="97"/>
        <v>11</v>
      </c>
      <c r="S206" s="24">
        <f t="shared" si="84"/>
        <v>0</v>
      </c>
      <c r="T206" s="24">
        <f t="shared" si="85"/>
        <v>0</v>
      </c>
      <c r="U206" s="24">
        <f t="shared" si="86"/>
        <v>0</v>
      </c>
      <c r="V206" s="4">
        <f t="shared" si="98"/>
        <v>0</v>
      </c>
      <c r="W206" s="4">
        <f t="shared" si="81"/>
        <v>0</v>
      </c>
      <c r="Y206" s="25">
        <f t="shared" si="101"/>
        <v>525</v>
      </c>
      <c r="Z206" s="24">
        <f t="shared" si="102"/>
        <v>3.3</v>
      </c>
      <c r="AA206" s="24">
        <f t="shared" si="103"/>
        <v>393.61053719208343</v>
      </c>
      <c r="AB206" s="24">
        <f t="shared" si="99"/>
        <v>196.67966534088134</v>
      </c>
    </row>
    <row r="207" spans="1:28" ht="14.65" thickBot="1" x14ac:dyDescent="0.5">
      <c r="A207" s="27" t="s">
        <v>264</v>
      </c>
      <c r="B207" s="27">
        <v>62.5</v>
      </c>
      <c r="C207" s="27">
        <f t="shared" si="87"/>
        <v>62.5</v>
      </c>
      <c r="D207" s="4">
        <f t="shared" si="88"/>
        <v>0</v>
      </c>
      <c r="E207" s="4">
        <f t="shared" si="82"/>
        <v>0</v>
      </c>
      <c r="F207" s="4">
        <f t="shared" si="89"/>
        <v>25</v>
      </c>
      <c r="G207" s="4">
        <f t="shared" si="100"/>
        <v>5100</v>
      </c>
      <c r="H207">
        <f t="shared" si="83"/>
        <v>0</v>
      </c>
      <c r="I207" s="24">
        <f t="shared" si="90"/>
        <v>0</v>
      </c>
      <c r="J207" s="24">
        <f t="shared" si="91"/>
        <v>0</v>
      </c>
      <c r="K207" s="24">
        <f t="shared" si="92"/>
        <v>0</v>
      </c>
      <c r="L207" s="25">
        <f t="shared" si="93"/>
        <v>0</v>
      </c>
      <c r="M207" s="24">
        <f t="shared" si="94"/>
        <v>0</v>
      </c>
      <c r="N207" s="19">
        <f t="shared" si="80"/>
        <v>0</v>
      </c>
      <c r="O207" s="19">
        <f t="shared" si="95"/>
        <v>0</v>
      </c>
      <c r="P207" s="19">
        <f t="shared" si="96"/>
        <v>32.131739816948752</v>
      </c>
      <c r="Q207" s="24">
        <f t="shared" si="104"/>
        <v>0</v>
      </c>
      <c r="R207" s="34">
        <f t="shared" si="97"/>
        <v>11</v>
      </c>
      <c r="S207" s="24">
        <f t="shared" si="84"/>
        <v>0</v>
      </c>
      <c r="T207" s="24">
        <f t="shared" si="85"/>
        <v>0</v>
      </c>
      <c r="U207" s="24">
        <f t="shared" si="86"/>
        <v>0</v>
      </c>
      <c r="V207" s="4">
        <f t="shared" si="98"/>
        <v>0</v>
      </c>
      <c r="W207" s="4">
        <f t="shared" si="81"/>
        <v>0</v>
      </c>
      <c r="Y207" s="25">
        <f t="shared" si="101"/>
        <v>525</v>
      </c>
      <c r="Z207" s="24">
        <f t="shared" si="102"/>
        <v>3.3</v>
      </c>
      <c r="AA207" s="24">
        <f t="shared" si="103"/>
        <v>393.61053719208343</v>
      </c>
      <c r="AB207" s="24">
        <f t="shared" si="99"/>
        <v>196.67966534088134</v>
      </c>
    </row>
    <row r="208" spans="1:28" ht="14.65" thickBot="1" x14ac:dyDescent="0.5">
      <c r="A208" s="27" t="s">
        <v>265</v>
      </c>
      <c r="B208" s="27">
        <v>62.5</v>
      </c>
      <c r="C208" s="27">
        <f t="shared" si="87"/>
        <v>62.5</v>
      </c>
      <c r="D208" s="4">
        <f t="shared" si="88"/>
        <v>0</v>
      </c>
      <c r="E208" s="4">
        <f t="shared" si="82"/>
        <v>0</v>
      </c>
      <c r="F208" s="4">
        <f t="shared" si="89"/>
        <v>25</v>
      </c>
      <c r="G208" s="4">
        <f t="shared" si="100"/>
        <v>5125</v>
      </c>
      <c r="H208">
        <f t="shared" si="83"/>
        <v>1</v>
      </c>
      <c r="I208" s="24">
        <f t="shared" si="90"/>
        <v>0</v>
      </c>
      <c r="J208" s="24">
        <f t="shared" si="91"/>
        <v>0</v>
      </c>
      <c r="K208" s="24">
        <f t="shared" si="92"/>
        <v>0</v>
      </c>
      <c r="L208" s="25">
        <f t="shared" si="93"/>
        <v>0</v>
      </c>
      <c r="M208" s="24">
        <f t="shared" si="94"/>
        <v>0</v>
      </c>
      <c r="N208" s="19">
        <f t="shared" si="80"/>
        <v>0</v>
      </c>
      <c r="O208" s="19">
        <f t="shared" si="95"/>
        <v>0</v>
      </c>
      <c r="P208" s="19">
        <f t="shared" si="96"/>
        <v>32.131739816948752</v>
      </c>
      <c r="Q208" s="24">
        <f t="shared" si="104"/>
        <v>0</v>
      </c>
      <c r="R208" s="34">
        <f t="shared" si="97"/>
        <v>11</v>
      </c>
      <c r="S208" s="24">
        <f t="shared" si="84"/>
        <v>0</v>
      </c>
      <c r="T208" s="24">
        <f t="shared" si="85"/>
        <v>0</v>
      </c>
      <c r="U208" s="24">
        <f t="shared" si="86"/>
        <v>0</v>
      </c>
      <c r="V208" s="4">
        <f t="shared" si="98"/>
        <v>0</v>
      </c>
      <c r="W208" s="4">
        <f t="shared" si="81"/>
        <v>0</v>
      </c>
      <c r="Y208" s="25">
        <f t="shared" si="101"/>
        <v>525</v>
      </c>
      <c r="Z208" s="24">
        <f t="shared" si="102"/>
        <v>3.3</v>
      </c>
      <c r="AA208" s="24">
        <f t="shared" si="103"/>
        <v>393.61053719208343</v>
      </c>
      <c r="AB208" s="24">
        <f t="shared" si="99"/>
        <v>196.67966534088134</v>
      </c>
    </row>
    <row r="209" spans="1:28" ht="14.65" thickBot="1" x14ac:dyDescent="0.5">
      <c r="A209" s="27" t="s">
        <v>266</v>
      </c>
      <c r="B209" s="27">
        <v>62.5</v>
      </c>
      <c r="C209" s="27">
        <f t="shared" si="87"/>
        <v>62.5</v>
      </c>
      <c r="D209" s="4">
        <f t="shared" si="88"/>
        <v>0</v>
      </c>
      <c r="E209" s="4">
        <f t="shared" si="82"/>
        <v>0</v>
      </c>
      <c r="F209" s="4">
        <f t="shared" si="89"/>
        <v>25</v>
      </c>
      <c r="G209" s="4">
        <f t="shared" si="100"/>
        <v>5150</v>
      </c>
      <c r="H209">
        <f t="shared" si="83"/>
        <v>2</v>
      </c>
      <c r="I209" s="24">
        <f t="shared" si="90"/>
        <v>0</v>
      </c>
      <c r="J209" s="24">
        <f t="shared" si="91"/>
        <v>0</v>
      </c>
      <c r="K209" s="24">
        <f t="shared" si="92"/>
        <v>0</v>
      </c>
      <c r="L209" s="25">
        <f t="shared" si="93"/>
        <v>0</v>
      </c>
      <c r="M209" s="24">
        <f t="shared" si="94"/>
        <v>0</v>
      </c>
      <c r="N209" s="19">
        <f t="shared" si="80"/>
        <v>0</v>
      </c>
      <c r="O209" s="19">
        <f t="shared" si="95"/>
        <v>0</v>
      </c>
      <c r="P209" s="19">
        <f t="shared" si="96"/>
        <v>32.131739816948752</v>
      </c>
      <c r="Q209" s="24">
        <f t="shared" si="104"/>
        <v>0</v>
      </c>
      <c r="R209" s="34">
        <f t="shared" si="97"/>
        <v>11</v>
      </c>
      <c r="S209" s="24">
        <f t="shared" si="84"/>
        <v>0</v>
      </c>
      <c r="T209" s="24">
        <f t="shared" si="85"/>
        <v>0</v>
      </c>
      <c r="U209" s="24">
        <f t="shared" si="86"/>
        <v>0</v>
      </c>
      <c r="V209" s="4">
        <f t="shared" si="98"/>
        <v>0</v>
      </c>
      <c r="W209" s="4">
        <f t="shared" si="81"/>
        <v>0</v>
      </c>
      <c r="Y209" s="25">
        <f t="shared" si="101"/>
        <v>525</v>
      </c>
      <c r="Z209" s="24">
        <f t="shared" si="102"/>
        <v>3.3</v>
      </c>
      <c r="AA209" s="24">
        <f t="shared" si="103"/>
        <v>393.61053719208343</v>
      </c>
      <c r="AB209" s="24">
        <f t="shared" si="99"/>
        <v>196.67966534088134</v>
      </c>
    </row>
    <row r="210" spans="1:28" ht="14.65" thickBot="1" x14ac:dyDescent="0.5">
      <c r="A210" s="27" t="s">
        <v>267</v>
      </c>
      <c r="B210" s="27">
        <v>62.5</v>
      </c>
      <c r="C210" s="27">
        <f t="shared" si="87"/>
        <v>62.5</v>
      </c>
      <c r="D210" s="4">
        <f t="shared" si="88"/>
        <v>0</v>
      </c>
      <c r="E210" s="4">
        <f t="shared" si="82"/>
        <v>0</v>
      </c>
      <c r="F210" s="4">
        <f t="shared" si="89"/>
        <v>25</v>
      </c>
      <c r="G210" s="4">
        <f t="shared" si="100"/>
        <v>5175</v>
      </c>
      <c r="H210">
        <f t="shared" si="83"/>
        <v>3</v>
      </c>
      <c r="I210" s="24">
        <f t="shared" si="90"/>
        <v>0</v>
      </c>
      <c r="J210" s="24">
        <f t="shared" si="91"/>
        <v>0</v>
      </c>
      <c r="K210" s="24">
        <f t="shared" si="92"/>
        <v>0</v>
      </c>
      <c r="L210" s="25">
        <f t="shared" si="93"/>
        <v>0</v>
      </c>
      <c r="M210" s="24">
        <f t="shared" si="94"/>
        <v>0</v>
      </c>
      <c r="N210" s="19">
        <f t="shared" si="80"/>
        <v>0</v>
      </c>
      <c r="O210" s="19">
        <f t="shared" si="95"/>
        <v>0</v>
      </c>
      <c r="P210" s="19">
        <f t="shared" si="96"/>
        <v>32.131739816948752</v>
      </c>
      <c r="Q210" s="24">
        <f t="shared" si="104"/>
        <v>0</v>
      </c>
      <c r="R210" s="34">
        <f t="shared" si="97"/>
        <v>11</v>
      </c>
      <c r="S210" s="24">
        <f t="shared" si="84"/>
        <v>0</v>
      </c>
      <c r="T210" s="24">
        <f t="shared" si="85"/>
        <v>0</v>
      </c>
      <c r="U210" s="24">
        <f t="shared" si="86"/>
        <v>0</v>
      </c>
      <c r="V210" s="4">
        <f t="shared" si="98"/>
        <v>0</v>
      </c>
      <c r="W210" s="4">
        <f t="shared" si="81"/>
        <v>0</v>
      </c>
      <c r="Y210" s="25">
        <f t="shared" si="101"/>
        <v>525</v>
      </c>
      <c r="Z210" s="24">
        <f t="shared" si="102"/>
        <v>3.3</v>
      </c>
      <c r="AA210" s="24">
        <f t="shared" si="103"/>
        <v>393.61053719208343</v>
      </c>
      <c r="AB210" s="24">
        <f t="shared" si="99"/>
        <v>196.67966534088134</v>
      </c>
    </row>
    <row r="211" spans="1:28" ht="14.65" thickBot="1" x14ac:dyDescent="0.5">
      <c r="A211" s="27" t="s">
        <v>268</v>
      </c>
      <c r="B211" s="27">
        <v>62.5</v>
      </c>
      <c r="C211" s="27">
        <f t="shared" si="87"/>
        <v>62.5</v>
      </c>
      <c r="D211" s="4">
        <f t="shared" si="88"/>
        <v>0</v>
      </c>
      <c r="E211" s="4">
        <f t="shared" si="82"/>
        <v>0</v>
      </c>
      <c r="F211" s="4">
        <f t="shared" si="89"/>
        <v>25</v>
      </c>
      <c r="G211" s="4">
        <f t="shared" si="100"/>
        <v>5200</v>
      </c>
      <c r="H211">
        <f t="shared" si="83"/>
        <v>0</v>
      </c>
      <c r="I211" s="24">
        <f t="shared" si="90"/>
        <v>0</v>
      </c>
      <c r="J211" s="24">
        <f t="shared" si="91"/>
        <v>0</v>
      </c>
      <c r="K211" s="24">
        <f t="shared" si="92"/>
        <v>0</v>
      </c>
      <c r="L211" s="25">
        <f t="shared" si="93"/>
        <v>0</v>
      </c>
      <c r="M211" s="24">
        <f t="shared" si="94"/>
        <v>0</v>
      </c>
      <c r="N211" s="19">
        <f t="shared" si="80"/>
        <v>0</v>
      </c>
      <c r="O211" s="19">
        <f t="shared" si="95"/>
        <v>0</v>
      </c>
      <c r="P211" s="19">
        <f t="shared" si="96"/>
        <v>32.131739816948752</v>
      </c>
      <c r="Q211" s="24">
        <f t="shared" si="104"/>
        <v>0</v>
      </c>
      <c r="R211" s="34">
        <f t="shared" si="97"/>
        <v>11</v>
      </c>
      <c r="S211" s="24">
        <f t="shared" si="84"/>
        <v>0</v>
      </c>
      <c r="T211" s="24">
        <f t="shared" si="85"/>
        <v>0</v>
      </c>
      <c r="U211" s="24">
        <f t="shared" si="86"/>
        <v>0</v>
      </c>
      <c r="V211" s="4">
        <f t="shared" si="98"/>
        <v>0</v>
      </c>
      <c r="W211" s="4">
        <f t="shared" si="81"/>
        <v>0</v>
      </c>
      <c r="Y211" s="25">
        <f t="shared" si="101"/>
        <v>525</v>
      </c>
      <c r="Z211" s="24">
        <f t="shared" si="102"/>
        <v>3.3</v>
      </c>
      <c r="AA211" s="24">
        <f t="shared" si="103"/>
        <v>393.61053719208343</v>
      </c>
      <c r="AB211" s="24">
        <f t="shared" si="99"/>
        <v>196.67966534088134</v>
      </c>
    </row>
    <row r="212" spans="1:28" ht="14.65" thickBot="1" x14ac:dyDescent="0.5">
      <c r="A212" s="27" t="s">
        <v>269</v>
      </c>
      <c r="B212" s="27">
        <v>62.5</v>
      </c>
      <c r="C212" s="27">
        <f t="shared" si="87"/>
        <v>62.5</v>
      </c>
      <c r="D212" s="4">
        <f t="shared" si="88"/>
        <v>0</v>
      </c>
      <c r="E212" s="4">
        <f t="shared" si="82"/>
        <v>0</v>
      </c>
      <c r="F212" s="4">
        <f t="shared" si="89"/>
        <v>25</v>
      </c>
      <c r="G212" s="4">
        <f t="shared" si="100"/>
        <v>5225</v>
      </c>
      <c r="H212">
        <f t="shared" si="83"/>
        <v>1</v>
      </c>
      <c r="I212" s="24">
        <f t="shared" si="90"/>
        <v>0</v>
      </c>
      <c r="J212" s="24">
        <f t="shared" si="91"/>
        <v>0</v>
      </c>
      <c r="K212" s="24">
        <f t="shared" si="92"/>
        <v>0</v>
      </c>
      <c r="L212" s="25">
        <f t="shared" si="93"/>
        <v>0</v>
      </c>
      <c r="M212" s="24">
        <f t="shared" si="94"/>
        <v>0</v>
      </c>
      <c r="N212" s="19">
        <f t="shared" si="80"/>
        <v>0</v>
      </c>
      <c r="O212" s="19">
        <f t="shared" si="95"/>
        <v>0</v>
      </c>
      <c r="P212" s="19">
        <f t="shared" si="96"/>
        <v>32.131739816948752</v>
      </c>
      <c r="Q212" s="24">
        <f t="shared" si="104"/>
        <v>0</v>
      </c>
      <c r="R212" s="34">
        <f t="shared" si="97"/>
        <v>11</v>
      </c>
      <c r="S212" s="24">
        <f t="shared" si="84"/>
        <v>0</v>
      </c>
      <c r="T212" s="24">
        <f t="shared" si="85"/>
        <v>0</v>
      </c>
      <c r="U212" s="24">
        <f t="shared" si="86"/>
        <v>0</v>
      </c>
      <c r="V212" s="4">
        <f t="shared" si="98"/>
        <v>0</v>
      </c>
      <c r="W212" s="4">
        <f t="shared" si="81"/>
        <v>0</v>
      </c>
      <c r="Y212" s="25">
        <f t="shared" si="101"/>
        <v>525</v>
      </c>
      <c r="Z212" s="24">
        <f t="shared" si="102"/>
        <v>3.3</v>
      </c>
      <c r="AA212" s="24">
        <f t="shared" si="103"/>
        <v>393.61053719208343</v>
      </c>
      <c r="AB212" s="24">
        <f t="shared" si="99"/>
        <v>196.67966534088134</v>
      </c>
    </row>
    <row r="213" spans="1:28" ht="14.65" thickBot="1" x14ac:dyDescent="0.5">
      <c r="A213" s="27" t="s">
        <v>270</v>
      </c>
      <c r="B213" s="27">
        <v>62.5</v>
      </c>
      <c r="C213" s="27">
        <f t="shared" si="87"/>
        <v>62.5</v>
      </c>
      <c r="D213" s="4">
        <f t="shared" si="88"/>
        <v>0</v>
      </c>
      <c r="E213" s="4">
        <f t="shared" si="82"/>
        <v>0</v>
      </c>
      <c r="F213" s="4">
        <f t="shared" si="89"/>
        <v>25</v>
      </c>
      <c r="G213" s="4">
        <f t="shared" si="100"/>
        <v>5250</v>
      </c>
      <c r="H213">
        <f t="shared" si="83"/>
        <v>2</v>
      </c>
      <c r="I213" s="24">
        <f t="shared" si="90"/>
        <v>0</v>
      </c>
      <c r="J213" s="24">
        <f t="shared" si="91"/>
        <v>0</v>
      </c>
      <c r="K213" s="24">
        <f t="shared" si="92"/>
        <v>0</v>
      </c>
      <c r="L213" s="25">
        <f t="shared" si="93"/>
        <v>0</v>
      </c>
      <c r="M213" s="24">
        <f t="shared" si="94"/>
        <v>0</v>
      </c>
      <c r="N213" s="19">
        <f t="shared" si="80"/>
        <v>0</v>
      </c>
      <c r="O213" s="19">
        <f t="shared" si="95"/>
        <v>0</v>
      </c>
      <c r="P213" s="19">
        <f t="shared" si="96"/>
        <v>32.131739816948752</v>
      </c>
      <c r="Q213" s="24">
        <f t="shared" si="104"/>
        <v>0</v>
      </c>
      <c r="R213" s="34">
        <f t="shared" si="97"/>
        <v>11</v>
      </c>
      <c r="S213" s="24">
        <f t="shared" si="84"/>
        <v>0</v>
      </c>
      <c r="T213" s="24">
        <f t="shared" si="85"/>
        <v>0</v>
      </c>
      <c r="U213" s="24">
        <f t="shared" si="86"/>
        <v>0</v>
      </c>
      <c r="V213" s="4">
        <f t="shared" si="98"/>
        <v>0</v>
      </c>
      <c r="W213" s="4">
        <f t="shared" si="81"/>
        <v>0</v>
      </c>
      <c r="Y213" s="25">
        <f t="shared" si="101"/>
        <v>525</v>
      </c>
      <c r="Z213" s="24">
        <f t="shared" si="102"/>
        <v>3.3</v>
      </c>
      <c r="AA213" s="24">
        <f t="shared" si="103"/>
        <v>393.61053719208343</v>
      </c>
      <c r="AB213" s="24">
        <f t="shared" si="99"/>
        <v>196.67966534088134</v>
      </c>
    </row>
    <row r="214" spans="1:28" ht="14.65" thickBot="1" x14ac:dyDescent="0.5">
      <c r="A214" s="27" t="s">
        <v>271</v>
      </c>
      <c r="B214" s="27">
        <v>62.5</v>
      </c>
      <c r="C214" s="27">
        <f t="shared" si="87"/>
        <v>62.5</v>
      </c>
      <c r="D214" s="4">
        <f t="shared" si="88"/>
        <v>0</v>
      </c>
      <c r="E214" s="4">
        <f t="shared" si="82"/>
        <v>0</v>
      </c>
      <c r="F214" s="4">
        <f t="shared" si="89"/>
        <v>25</v>
      </c>
      <c r="G214" s="4">
        <f t="shared" si="100"/>
        <v>5275</v>
      </c>
      <c r="H214">
        <f t="shared" si="83"/>
        <v>3</v>
      </c>
      <c r="I214" s="24">
        <f t="shared" si="90"/>
        <v>0</v>
      </c>
      <c r="J214" s="24">
        <f t="shared" si="91"/>
        <v>0</v>
      </c>
      <c r="K214" s="24">
        <f t="shared" si="92"/>
        <v>0</v>
      </c>
      <c r="L214" s="25">
        <f t="shared" si="93"/>
        <v>0</v>
      </c>
      <c r="M214" s="24">
        <f t="shared" si="94"/>
        <v>0</v>
      </c>
      <c r="N214" s="19">
        <f t="shared" si="80"/>
        <v>0</v>
      </c>
      <c r="O214" s="19">
        <f t="shared" si="95"/>
        <v>0</v>
      </c>
      <c r="P214" s="19">
        <f t="shared" si="96"/>
        <v>32.131739816948752</v>
      </c>
      <c r="Q214" s="24">
        <f t="shared" si="104"/>
        <v>0</v>
      </c>
      <c r="R214" s="34">
        <f t="shared" si="97"/>
        <v>11</v>
      </c>
      <c r="S214" s="24">
        <f t="shared" si="84"/>
        <v>0</v>
      </c>
      <c r="T214" s="24">
        <f t="shared" si="85"/>
        <v>0</v>
      </c>
      <c r="U214" s="24">
        <f t="shared" si="86"/>
        <v>0</v>
      </c>
      <c r="V214" s="4">
        <f t="shared" si="98"/>
        <v>0</v>
      </c>
      <c r="W214" s="4">
        <f t="shared" si="81"/>
        <v>0</v>
      </c>
      <c r="Y214" s="25">
        <f t="shared" si="101"/>
        <v>525</v>
      </c>
      <c r="Z214" s="24">
        <f t="shared" si="102"/>
        <v>3.3</v>
      </c>
      <c r="AA214" s="24">
        <f t="shared" si="103"/>
        <v>393.61053719208343</v>
      </c>
      <c r="AB214" s="24">
        <f t="shared" si="99"/>
        <v>196.67966534088134</v>
      </c>
    </row>
    <row r="215" spans="1:28" ht="14.65" thickBot="1" x14ac:dyDescent="0.5">
      <c r="A215" s="27" t="s">
        <v>272</v>
      </c>
      <c r="B215" s="27">
        <v>62.5</v>
      </c>
      <c r="C215" s="27">
        <f t="shared" si="87"/>
        <v>62.5</v>
      </c>
      <c r="D215" s="4">
        <f t="shared" si="88"/>
        <v>0</v>
      </c>
      <c r="E215" s="4">
        <f t="shared" si="82"/>
        <v>0</v>
      </c>
      <c r="F215" s="4">
        <f t="shared" si="89"/>
        <v>25</v>
      </c>
      <c r="G215" s="4">
        <f t="shared" si="100"/>
        <v>5300</v>
      </c>
      <c r="H215">
        <f t="shared" si="83"/>
        <v>0</v>
      </c>
      <c r="I215" s="24">
        <f t="shared" si="90"/>
        <v>0</v>
      </c>
      <c r="J215" s="24">
        <f t="shared" si="91"/>
        <v>0</v>
      </c>
      <c r="K215" s="24">
        <f t="shared" si="92"/>
        <v>0</v>
      </c>
      <c r="L215" s="25">
        <f t="shared" si="93"/>
        <v>0</v>
      </c>
      <c r="M215" s="24">
        <f t="shared" si="94"/>
        <v>0</v>
      </c>
      <c r="N215" s="19">
        <f t="shared" si="80"/>
        <v>0</v>
      </c>
      <c r="O215" s="19">
        <f t="shared" si="95"/>
        <v>0</v>
      </c>
      <c r="P215" s="19">
        <f t="shared" si="96"/>
        <v>32.131739816948752</v>
      </c>
      <c r="Q215" s="24">
        <f t="shared" si="104"/>
        <v>0</v>
      </c>
      <c r="R215" s="34">
        <f t="shared" si="97"/>
        <v>11</v>
      </c>
      <c r="S215" s="24">
        <f t="shared" si="84"/>
        <v>0</v>
      </c>
      <c r="T215" s="24">
        <f t="shared" si="85"/>
        <v>0</v>
      </c>
      <c r="U215" s="24">
        <f t="shared" si="86"/>
        <v>0</v>
      </c>
      <c r="V215" s="4">
        <f t="shared" si="98"/>
        <v>0</v>
      </c>
      <c r="W215" s="4">
        <f t="shared" si="81"/>
        <v>0</v>
      </c>
      <c r="Y215" s="25">
        <f t="shared" si="101"/>
        <v>525</v>
      </c>
      <c r="Z215" s="24">
        <f t="shared" si="102"/>
        <v>3.3</v>
      </c>
      <c r="AA215" s="24">
        <f t="shared" si="103"/>
        <v>393.61053719208343</v>
      </c>
      <c r="AB215" s="24">
        <f t="shared" si="99"/>
        <v>196.67966534088134</v>
      </c>
    </row>
    <row r="216" spans="1:28" ht="14.65" thickBot="1" x14ac:dyDescent="0.5">
      <c r="A216" s="27" t="s">
        <v>273</v>
      </c>
      <c r="B216" s="27">
        <v>62.5</v>
      </c>
      <c r="C216" s="27">
        <f t="shared" si="87"/>
        <v>62.5</v>
      </c>
      <c r="D216" s="4">
        <f t="shared" si="88"/>
        <v>0</v>
      </c>
      <c r="E216" s="4">
        <f t="shared" si="82"/>
        <v>0</v>
      </c>
      <c r="F216" s="4">
        <f t="shared" si="89"/>
        <v>25</v>
      </c>
      <c r="G216" s="4">
        <f t="shared" si="100"/>
        <v>5325</v>
      </c>
      <c r="H216">
        <f t="shared" si="83"/>
        <v>1</v>
      </c>
      <c r="I216" s="24">
        <f t="shared" si="90"/>
        <v>0</v>
      </c>
      <c r="J216" s="24">
        <f t="shared" si="91"/>
        <v>0</v>
      </c>
      <c r="K216" s="24">
        <f t="shared" si="92"/>
        <v>0</v>
      </c>
      <c r="L216" s="25">
        <f t="shared" si="93"/>
        <v>0</v>
      </c>
      <c r="M216" s="24">
        <f t="shared" si="94"/>
        <v>0</v>
      </c>
      <c r="N216" s="19">
        <f t="shared" si="80"/>
        <v>0</v>
      </c>
      <c r="O216" s="19">
        <f t="shared" si="95"/>
        <v>0</v>
      </c>
      <c r="P216" s="19">
        <f t="shared" si="96"/>
        <v>32.131739816948752</v>
      </c>
      <c r="Q216" s="24">
        <f t="shared" si="104"/>
        <v>0</v>
      </c>
      <c r="R216" s="34">
        <f t="shared" si="97"/>
        <v>11</v>
      </c>
      <c r="S216" s="24">
        <f t="shared" si="84"/>
        <v>0</v>
      </c>
      <c r="T216" s="24">
        <f t="shared" si="85"/>
        <v>0</v>
      </c>
      <c r="U216" s="24">
        <f t="shared" si="86"/>
        <v>0</v>
      </c>
      <c r="V216" s="4">
        <f t="shared" si="98"/>
        <v>0</v>
      </c>
      <c r="W216" s="4">
        <f t="shared" si="81"/>
        <v>0</v>
      </c>
      <c r="Y216" s="25">
        <f t="shared" si="101"/>
        <v>525</v>
      </c>
      <c r="Z216" s="24">
        <f t="shared" si="102"/>
        <v>3.3</v>
      </c>
      <c r="AA216" s="24">
        <f t="shared" si="103"/>
        <v>393.61053719208343</v>
      </c>
      <c r="AB216" s="24">
        <f t="shared" si="99"/>
        <v>196.67966534088134</v>
      </c>
    </row>
    <row r="217" spans="1:28" ht="14.65" thickBot="1" x14ac:dyDescent="0.5">
      <c r="A217" s="27" t="s">
        <v>274</v>
      </c>
      <c r="B217" s="27">
        <v>62.5</v>
      </c>
      <c r="C217" s="27">
        <f t="shared" si="87"/>
        <v>62.5</v>
      </c>
      <c r="D217" s="4">
        <f t="shared" si="88"/>
        <v>0</v>
      </c>
      <c r="E217" s="4">
        <f t="shared" si="82"/>
        <v>0</v>
      </c>
      <c r="F217" s="4">
        <f t="shared" si="89"/>
        <v>25</v>
      </c>
      <c r="G217" s="4">
        <f t="shared" si="100"/>
        <v>5350</v>
      </c>
      <c r="H217">
        <f t="shared" si="83"/>
        <v>2</v>
      </c>
      <c r="I217" s="24">
        <f t="shared" si="90"/>
        <v>0</v>
      </c>
      <c r="J217" s="24">
        <f t="shared" si="91"/>
        <v>0</v>
      </c>
      <c r="K217" s="24">
        <f t="shared" si="92"/>
        <v>0</v>
      </c>
      <c r="L217" s="25">
        <f t="shared" si="93"/>
        <v>0</v>
      </c>
      <c r="M217" s="24">
        <f t="shared" si="94"/>
        <v>0</v>
      </c>
      <c r="N217" s="19">
        <f t="shared" si="80"/>
        <v>0</v>
      </c>
      <c r="O217" s="19">
        <f t="shared" si="95"/>
        <v>0</v>
      </c>
      <c r="P217" s="19">
        <f t="shared" si="96"/>
        <v>32.131739816948752</v>
      </c>
      <c r="Q217" s="24">
        <f t="shared" si="104"/>
        <v>0</v>
      </c>
      <c r="R217" s="34">
        <f t="shared" si="97"/>
        <v>11</v>
      </c>
      <c r="S217" s="24">
        <f t="shared" si="84"/>
        <v>0</v>
      </c>
      <c r="T217" s="24">
        <f t="shared" si="85"/>
        <v>0</v>
      </c>
      <c r="U217" s="24">
        <f t="shared" si="86"/>
        <v>0</v>
      </c>
      <c r="V217" s="4">
        <f t="shared" si="98"/>
        <v>0</v>
      </c>
      <c r="W217" s="4">
        <f t="shared" si="81"/>
        <v>0</v>
      </c>
      <c r="Y217" s="25">
        <f t="shared" si="101"/>
        <v>525</v>
      </c>
      <c r="Z217" s="24">
        <f t="shared" si="102"/>
        <v>3.3</v>
      </c>
      <c r="AA217" s="24">
        <f t="shared" si="103"/>
        <v>393.61053719208343</v>
      </c>
      <c r="AB217" s="24">
        <f t="shared" si="99"/>
        <v>196.67966534088134</v>
      </c>
    </row>
    <row r="218" spans="1:28" ht="14.65" thickBot="1" x14ac:dyDescent="0.5">
      <c r="A218" s="27" t="s">
        <v>275</v>
      </c>
      <c r="B218" s="27">
        <v>62.5</v>
      </c>
      <c r="C218" s="27">
        <f t="shared" si="87"/>
        <v>62.5</v>
      </c>
      <c r="D218" s="4">
        <f t="shared" si="88"/>
        <v>0</v>
      </c>
      <c r="E218" s="4">
        <f t="shared" si="82"/>
        <v>0</v>
      </c>
      <c r="F218" s="4">
        <f t="shared" si="89"/>
        <v>25</v>
      </c>
      <c r="G218" s="4">
        <f t="shared" si="100"/>
        <v>5375</v>
      </c>
      <c r="H218">
        <f t="shared" si="83"/>
        <v>3</v>
      </c>
      <c r="I218" s="24">
        <f t="shared" si="90"/>
        <v>0</v>
      </c>
      <c r="J218" s="24">
        <f t="shared" si="91"/>
        <v>0</v>
      </c>
      <c r="K218" s="24">
        <f t="shared" si="92"/>
        <v>0</v>
      </c>
      <c r="L218" s="25">
        <f t="shared" si="93"/>
        <v>0</v>
      </c>
      <c r="M218" s="24">
        <f t="shared" si="94"/>
        <v>0</v>
      </c>
      <c r="N218" s="19">
        <f t="shared" si="80"/>
        <v>0</v>
      </c>
      <c r="O218" s="19">
        <f t="shared" si="95"/>
        <v>0</v>
      </c>
      <c r="P218" s="19">
        <f t="shared" si="96"/>
        <v>32.131739816948752</v>
      </c>
      <c r="Q218" s="24">
        <f t="shared" si="104"/>
        <v>0</v>
      </c>
      <c r="R218" s="34">
        <f t="shared" si="97"/>
        <v>11</v>
      </c>
      <c r="S218" s="24">
        <f t="shared" si="84"/>
        <v>0</v>
      </c>
      <c r="T218" s="24">
        <f t="shared" si="85"/>
        <v>0</v>
      </c>
      <c r="U218" s="24">
        <f t="shared" si="86"/>
        <v>0</v>
      </c>
      <c r="V218" s="4">
        <f t="shared" si="98"/>
        <v>0</v>
      </c>
      <c r="W218" s="4">
        <f t="shared" si="81"/>
        <v>0</v>
      </c>
      <c r="Y218" s="25">
        <f t="shared" si="101"/>
        <v>525</v>
      </c>
      <c r="Z218" s="24">
        <f t="shared" si="102"/>
        <v>3.3</v>
      </c>
      <c r="AA218" s="24">
        <f t="shared" si="103"/>
        <v>393.61053719208343</v>
      </c>
      <c r="AB218" s="24">
        <f t="shared" si="99"/>
        <v>196.67966534088134</v>
      </c>
    </row>
    <row r="219" spans="1:28" ht="14.65" thickBot="1" x14ac:dyDescent="0.5">
      <c r="A219" s="27" t="s">
        <v>276</v>
      </c>
      <c r="B219" s="27">
        <v>62.5</v>
      </c>
      <c r="C219" s="27">
        <f t="shared" si="87"/>
        <v>62.5</v>
      </c>
      <c r="D219" s="4">
        <f t="shared" si="88"/>
        <v>0</v>
      </c>
      <c r="E219" s="4">
        <f t="shared" si="82"/>
        <v>0</v>
      </c>
      <c r="F219" s="4">
        <f t="shared" si="89"/>
        <v>25</v>
      </c>
      <c r="G219" s="4">
        <f t="shared" si="100"/>
        <v>5400</v>
      </c>
      <c r="H219">
        <f t="shared" si="83"/>
        <v>0</v>
      </c>
      <c r="I219" s="24">
        <f t="shared" si="90"/>
        <v>0</v>
      </c>
      <c r="J219" s="24">
        <f t="shared" si="91"/>
        <v>0</v>
      </c>
      <c r="K219" s="24">
        <f t="shared" si="92"/>
        <v>0</v>
      </c>
      <c r="L219" s="25">
        <f t="shared" si="93"/>
        <v>0</v>
      </c>
      <c r="M219" s="24">
        <f t="shared" si="94"/>
        <v>0</v>
      </c>
      <c r="N219" s="19">
        <f t="shared" si="80"/>
        <v>0</v>
      </c>
      <c r="O219" s="19">
        <f t="shared" si="95"/>
        <v>0</v>
      </c>
      <c r="P219" s="19">
        <f t="shared" si="96"/>
        <v>32.131739816948752</v>
      </c>
      <c r="Q219" s="24">
        <f t="shared" si="104"/>
        <v>0</v>
      </c>
      <c r="R219" s="34">
        <f t="shared" si="97"/>
        <v>11</v>
      </c>
      <c r="S219" s="24">
        <f t="shared" si="84"/>
        <v>0</v>
      </c>
      <c r="T219" s="24">
        <f t="shared" si="85"/>
        <v>0</v>
      </c>
      <c r="U219" s="24">
        <f t="shared" si="86"/>
        <v>0</v>
      </c>
      <c r="V219" s="4">
        <f t="shared" si="98"/>
        <v>0</v>
      </c>
      <c r="W219" s="4">
        <f t="shared" si="81"/>
        <v>0</v>
      </c>
      <c r="Y219" s="25">
        <f t="shared" si="101"/>
        <v>525</v>
      </c>
      <c r="Z219" s="24">
        <f t="shared" si="102"/>
        <v>3.3</v>
      </c>
      <c r="AA219" s="24">
        <f t="shared" si="103"/>
        <v>393.61053719208343</v>
      </c>
      <c r="AB219" s="24">
        <f t="shared" si="99"/>
        <v>196.67966534088134</v>
      </c>
    </row>
    <row r="220" spans="1:28" ht="14.65" thickBot="1" x14ac:dyDescent="0.5">
      <c r="A220" s="27" t="s">
        <v>277</v>
      </c>
      <c r="B220" s="27">
        <v>62.5</v>
      </c>
      <c r="C220" s="27">
        <f t="shared" si="87"/>
        <v>62.5</v>
      </c>
      <c r="D220" s="4">
        <f t="shared" si="88"/>
        <v>0</v>
      </c>
      <c r="E220" s="4">
        <f t="shared" si="82"/>
        <v>0</v>
      </c>
      <c r="F220" s="4">
        <f t="shared" si="89"/>
        <v>25</v>
      </c>
      <c r="G220" s="4">
        <f t="shared" si="100"/>
        <v>5425</v>
      </c>
      <c r="H220">
        <f t="shared" si="83"/>
        <v>1</v>
      </c>
      <c r="I220" s="24">
        <f t="shared" si="90"/>
        <v>0</v>
      </c>
      <c r="J220" s="24">
        <f t="shared" si="91"/>
        <v>0</v>
      </c>
      <c r="K220" s="24">
        <f t="shared" si="92"/>
        <v>0</v>
      </c>
      <c r="L220" s="25">
        <f t="shared" si="93"/>
        <v>0</v>
      </c>
      <c r="M220" s="24">
        <f t="shared" si="94"/>
        <v>0</v>
      </c>
      <c r="N220" s="19">
        <f t="shared" si="80"/>
        <v>0</v>
      </c>
      <c r="O220" s="19">
        <f t="shared" si="95"/>
        <v>0</v>
      </c>
      <c r="P220" s="19">
        <f t="shared" si="96"/>
        <v>32.131739816948752</v>
      </c>
      <c r="Q220" s="24">
        <f t="shared" si="104"/>
        <v>0</v>
      </c>
      <c r="R220" s="34">
        <f t="shared" si="97"/>
        <v>11</v>
      </c>
      <c r="S220" s="24">
        <f t="shared" si="84"/>
        <v>0</v>
      </c>
      <c r="T220" s="24">
        <f t="shared" si="85"/>
        <v>0</v>
      </c>
      <c r="U220" s="24">
        <f t="shared" si="86"/>
        <v>0</v>
      </c>
      <c r="V220" s="4">
        <f t="shared" si="98"/>
        <v>0</v>
      </c>
      <c r="W220" s="4">
        <f t="shared" si="81"/>
        <v>0</v>
      </c>
      <c r="Y220" s="25">
        <f t="shared" si="101"/>
        <v>525</v>
      </c>
      <c r="Z220" s="24">
        <f t="shared" si="102"/>
        <v>3.3</v>
      </c>
      <c r="AA220" s="24">
        <f t="shared" si="103"/>
        <v>393.61053719208343</v>
      </c>
      <c r="AB220" s="24">
        <f t="shared" si="99"/>
        <v>196.67966534088134</v>
      </c>
    </row>
    <row r="221" spans="1:28" ht="14.65" thickBot="1" x14ac:dyDescent="0.5">
      <c r="A221" s="27" t="s">
        <v>278</v>
      </c>
      <c r="B221" s="27">
        <v>62.5</v>
      </c>
      <c r="C221" s="27">
        <f t="shared" si="87"/>
        <v>62.5</v>
      </c>
      <c r="D221" s="4">
        <f t="shared" si="88"/>
        <v>0</v>
      </c>
      <c r="E221" s="4">
        <f t="shared" si="82"/>
        <v>0</v>
      </c>
      <c r="F221" s="4">
        <f t="shared" si="89"/>
        <v>25</v>
      </c>
      <c r="G221" s="4">
        <f t="shared" si="100"/>
        <v>5450</v>
      </c>
      <c r="H221">
        <f t="shared" si="83"/>
        <v>2</v>
      </c>
      <c r="I221" s="24">
        <f t="shared" si="90"/>
        <v>0</v>
      </c>
      <c r="J221" s="24">
        <f t="shared" si="91"/>
        <v>0</v>
      </c>
      <c r="K221" s="24">
        <f t="shared" si="92"/>
        <v>0</v>
      </c>
      <c r="L221" s="25">
        <f t="shared" si="93"/>
        <v>0</v>
      </c>
      <c r="M221" s="24">
        <f t="shared" si="94"/>
        <v>0</v>
      </c>
      <c r="N221" s="19">
        <f t="shared" si="80"/>
        <v>0</v>
      </c>
      <c r="O221" s="19">
        <f t="shared" si="95"/>
        <v>0</v>
      </c>
      <c r="P221" s="19">
        <f t="shared" si="96"/>
        <v>32.131739816948752</v>
      </c>
      <c r="Q221" s="24">
        <f t="shared" si="104"/>
        <v>0</v>
      </c>
      <c r="R221" s="34">
        <f t="shared" si="97"/>
        <v>11</v>
      </c>
      <c r="S221" s="24">
        <f t="shared" si="84"/>
        <v>0</v>
      </c>
      <c r="T221" s="24">
        <f t="shared" si="85"/>
        <v>0</v>
      </c>
      <c r="U221" s="24">
        <f t="shared" si="86"/>
        <v>0</v>
      </c>
      <c r="V221" s="4">
        <f t="shared" si="98"/>
        <v>0</v>
      </c>
      <c r="W221" s="4">
        <f t="shared" si="81"/>
        <v>0</v>
      </c>
      <c r="Y221" s="25">
        <f t="shared" si="101"/>
        <v>525</v>
      </c>
      <c r="Z221" s="24">
        <f t="shared" si="102"/>
        <v>3.3</v>
      </c>
      <c r="AA221" s="24">
        <f t="shared" si="103"/>
        <v>393.61053719208343</v>
      </c>
      <c r="AB221" s="24">
        <f t="shared" si="99"/>
        <v>196.67966534088134</v>
      </c>
    </row>
    <row r="222" spans="1:28" ht="14.65" thickBot="1" x14ac:dyDescent="0.5">
      <c r="A222" s="27" t="s">
        <v>279</v>
      </c>
      <c r="B222" s="27">
        <v>62.5</v>
      </c>
      <c r="C222" s="27">
        <f t="shared" si="87"/>
        <v>62.5</v>
      </c>
      <c r="D222" s="4">
        <f t="shared" si="88"/>
        <v>0</v>
      </c>
      <c r="E222" s="4">
        <f t="shared" si="82"/>
        <v>0</v>
      </c>
      <c r="F222" s="4">
        <f t="shared" si="89"/>
        <v>25</v>
      </c>
      <c r="G222" s="4">
        <f t="shared" si="100"/>
        <v>5475</v>
      </c>
      <c r="H222">
        <f t="shared" si="83"/>
        <v>3</v>
      </c>
      <c r="I222" s="24">
        <f t="shared" si="90"/>
        <v>0</v>
      </c>
      <c r="J222" s="24">
        <f t="shared" si="91"/>
        <v>0</v>
      </c>
      <c r="K222" s="24">
        <f t="shared" si="92"/>
        <v>0</v>
      </c>
      <c r="L222" s="25">
        <f t="shared" si="93"/>
        <v>0</v>
      </c>
      <c r="M222" s="24">
        <f t="shared" si="94"/>
        <v>0</v>
      </c>
      <c r="N222" s="19">
        <f t="shared" si="80"/>
        <v>0</v>
      </c>
      <c r="O222" s="19">
        <f t="shared" si="95"/>
        <v>0</v>
      </c>
      <c r="P222" s="19">
        <f t="shared" si="96"/>
        <v>32.131739816948752</v>
      </c>
      <c r="Q222" s="24">
        <f t="shared" si="104"/>
        <v>0</v>
      </c>
      <c r="R222" s="34">
        <f t="shared" si="97"/>
        <v>11</v>
      </c>
      <c r="S222" s="24">
        <f t="shared" si="84"/>
        <v>0</v>
      </c>
      <c r="T222" s="24">
        <f t="shared" si="85"/>
        <v>0</v>
      </c>
      <c r="U222" s="24">
        <f t="shared" si="86"/>
        <v>0</v>
      </c>
      <c r="V222" s="4">
        <f t="shared" si="98"/>
        <v>0</v>
      </c>
      <c r="W222" s="4">
        <f t="shared" si="81"/>
        <v>0</v>
      </c>
      <c r="Y222" s="25">
        <f t="shared" si="101"/>
        <v>525</v>
      </c>
      <c r="Z222" s="24">
        <f t="shared" si="102"/>
        <v>3.3</v>
      </c>
      <c r="AA222" s="24">
        <f t="shared" si="103"/>
        <v>393.61053719208343</v>
      </c>
      <c r="AB222" s="24">
        <f t="shared" si="99"/>
        <v>196.67966534088134</v>
      </c>
    </row>
    <row r="223" spans="1:28" ht="14.65" thickBot="1" x14ac:dyDescent="0.5">
      <c r="A223" s="27" t="s">
        <v>280</v>
      </c>
      <c r="B223" s="27">
        <v>62.5</v>
      </c>
      <c r="C223" s="27">
        <f t="shared" si="87"/>
        <v>62.5</v>
      </c>
      <c r="D223" s="4">
        <f t="shared" si="88"/>
        <v>0</v>
      </c>
      <c r="E223" s="4">
        <f t="shared" si="82"/>
        <v>0</v>
      </c>
      <c r="F223" s="4">
        <f t="shared" si="89"/>
        <v>25</v>
      </c>
      <c r="G223" s="4">
        <f t="shared" si="100"/>
        <v>5500</v>
      </c>
      <c r="H223">
        <f t="shared" si="83"/>
        <v>0</v>
      </c>
      <c r="I223" s="24">
        <f t="shared" si="90"/>
        <v>0</v>
      </c>
      <c r="J223" s="24">
        <f t="shared" si="91"/>
        <v>0</v>
      </c>
      <c r="K223" s="24">
        <f t="shared" si="92"/>
        <v>0</v>
      </c>
      <c r="L223" s="25">
        <f t="shared" si="93"/>
        <v>0</v>
      </c>
      <c r="M223" s="24">
        <f t="shared" si="94"/>
        <v>0</v>
      </c>
      <c r="N223" s="19">
        <f t="shared" si="80"/>
        <v>0</v>
      </c>
      <c r="O223" s="19">
        <f t="shared" si="95"/>
        <v>0</v>
      </c>
      <c r="P223" s="19">
        <f t="shared" si="96"/>
        <v>32.131739816948752</v>
      </c>
      <c r="Q223" s="24">
        <f t="shared" si="104"/>
        <v>0</v>
      </c>
      <c r="R223" s="34">
        <f t="shared" si="97"/>
        <v>11</v>
      </c>
      <c r="S223" s="24">
        <f t="shared" si="84"/>
        <v>0</v>
      </c>
      <c r="T223" s="24">
        <f t="shared" si="85"/>
        <v>0</v>
      </c>
      <c r="U223" s="24">
        <f t="shared" si="86"/>
        <v>0</v>
      </c>
      <c r="V223" s="4">
        <f t="shared" si="98"/>
        <v>0</v>
      </c>
      <c r="W223" s="4">
        <f t="shared" si="81"/>
        <v>0</v>
      </c>
      <c r="Y223" s="25">
        <f t="shared" si="101"/>
        <v>525</v>
      </c>
      <c r="Z223" s="24">
        <f t="shared" si="102"/>
        <v>3.3</v>
      </c>
      <c r="AA223" s="24">
        <f t="shared" si="103"/>
        <v>393.61053719208343</v>
      </c>
      <c r="AB223" s="24">
        <f t="shared" si="99"/>
        <v>196.67966534088134</v>
      </c>
    </row>
    <row r="224" spans="1:28" ht="14.65" thickBot="1" x14ac:dyDescent="0.5">
      <c r="A224" s="27" t="s">
        <v>281</v>
      </c>
      <c r="B224" s="27">
        <v>62.5</v>
      </c>
      <c r="C224" s="27">
        <f t="shared" si="87"/>
        <v>62.5</v>
      </c>
      <c r="D224" s="4">
        <f t="shared" si="88"/>
        <v>0</v>
      </c>
      <c r="E224" s="4">
        <f t="shared" si="82"/>
        <v>0</v>
      </c>
      <c r="F224" s="4">
        <f t="shared" si="89"/>
        <v>25</v>
      </c>
      <c r="G224" s="4">
        <f t="shared" si="100"/>
        <v>5525</v>
      </c>
      <c r="H224">
        <f t="shared" si="83"/>
        <v>1</v>
      </c>
      <c r="I224" s="24">
        <f t="shared" si="90"/>
        <v>0</v>
      </c>
      <c r="J224" s="24">
        <f t="shared" si="91"/>
        <v>0</v>
      </c>
      <c r="K224" s="24">
        <f t="shared" si="92"/>
        <v>0</v>
      </c>
      <c r="L224" s="25">
        <f t="shared" si="93"/>
        <v>0</v>
      </c>
      <c r="M224" s="24">
        <f t="shared" si="94"/>
        <v>0</v>
      </c>
      <c r="N224" s="19">
        <f t="shared" si="80"/>
        <v>0</v>
      </c>
      <c r="O224" s="19">
        <f t="shared" si="95"/>
        <v>0</v>
      </c>
      <c r="P224" s="19">
        <f t="shared" si="96"/>
        <v>32.131739816948752</v>
      </c>
      <c r="Q224" s="24">
        <f t="shared" si="104"/>
        <v>0</v>
      </c>
      <c r="R224" s="34">
        <f t="shared" si="97"/>
        <v>11</v>
      </c>
      <c r="S224" s="24">
        <f t="shared" si="84"/>
        <v>0</v>
      </c>
      <c r="T224" s="24">
        <f t="shared" si="85"/>
        <v>0</v>
      </c>
      <c r="U224" s="24">
        <f t="shared" si="86"/>
        <v>0</v>
      </c>
      <c r="V224" s="4">
        <f t="shared" si="98"/>
        <v>0</v>
      </c>
      <c r="W224" s="4">
        <f t="shared" si="81"/>
        <v>0</v>
      </c>
      <c r="Y224" s="25">
        <f t="shared" si="101"/>
        <v>525</v>
      </c>
      <c r="Z224" s="24">
        <f t="shared" si="102"/>
        <v>3.3</v>
      </c>
      <c r="AA224" s="24">
        <f t="shared" si="103"/>
        <v>393.61053719208343</v>
      </c>
      <c r="AB224" s="24">
        <f t="shared" si="99"/>
        <v>196.67966534088134</v>
      </c>
    </row>
    <row r="225" spans="1:28" ht="14.65" thickBot="1" x14ac:dyDescent="0.5">
      <c r="A225" s="27" t="s">
        <v>282</v>
      </c>
      <c r="B225" s="27">
        <v>62.5</v>
      </c>
      <c r="C225" s="27">
        <f t="shared" si="87"/>
        <v>62.5</v>
      </c>
      <c r="D225" s="4">
        <f t="shared" si="88"/>
        <v>0</v>
      </c>
      <c r="E225" s="4">
        <f t="shared" si="82"/>
        <v>0</v>
      </c>
      <c r="F225" s="4">
        <f t="shared" si="89"/>
        <v>25</v>
      </c>
      <c r="G225" s="4">
        <f t="shared" si="100"/>
        <v>5550</v>
      </c>
      <c r="H225">
        <f t="shared" si="83"/>
        <v>2</v>
      </c>
      <c r="I225" s="24">
        <f t="shared" si="90"/>
        <v>0</v>
      </c>
      <c r="J225" s="24">
        <f t="shared" si="91"/>
        <v>0</v>
      </c>
      <c r="K225" s="24">
        <f t="shared" si="92"/>
        <v>0</v>
      </c>
      <c r="L225" s="25">
        <f t="shared" si="93"/>
        <v>0</v>
      </c>
      <c r="M225" s="24">
        <f t="shared" si="94"/>
        <v>0</v>
      </c>
      <c r="N225" s="19">
        <f t="shared" si="80"/>
        <v>0</v>
      </c>
      <c r="O225" s="19">
        <f t="shared" si="95"/>
        <v>0</v>
      </c>
      <c r="P225" s="19">
        <f t="shared" si="96"/>
        <v>32.131739816948752</v>
      </c>
      <c r="Q225" s="24">
        <f t="shared" si="104"/>
        <v>0</v>
      </c>
      <c r="R225" s="34">
        <f t="shared" si="97"/>
        <v>11</v>
      </c>
      <c r="S225" s="24">
        <f t="shared" si="84"/>
        <v>0</v>
      </c>
      <c r="T225" s="24">
        <f t="shared" si="85"/>
        <v>0</v>
      </c>
      <c r="U225" s="24">
        <f t="shared" si="86"/>
        <v>0</v>
      </c>
      <c r="V225" s="4">
        <f t="shared" si="98"/>
        <v>0</v>
      </c>
      <c r="W225" s="4">
        <f t="shared" si="81"/>
        <v>0</v>
      </c>
      <c r="Y225" s="25">
        <f t="shared" si="101"/>
        <v>525</v>
      </c>
      <c r="Z225" s="24">
        <f t="shared" si="102"/>
        <v>3.3</v>
      </c>
      <c r="AA225" s="24">
        <f t="shared" si="103"/>
        <v>393.61053719208343</v>
      </c>
      <c r="AB225" s="24">
        <f t="shared" si="99"/>
        <v>196.67966534088134</v>
      </c>
    </row>
    <row r="226" spans="1:28" ht="14.65" thickBot="1" x14ac:dyDescent="0.5">
      <c r="A226" s="27" t="s">
        <v>283</v>
      </c>
      <c r="B226" s="27">
        <v>62.5</v>
      </c>
      <c r="C226" s="27">
        <f t="shared" si="87"/>
        <v>62.5</v>
      </c>
      <c r="D226" s="4">
        <f t="shared" si="88"/>
        <v>0</v>
      </c>
      <c r="E226" s="4">
        <f t="shared" si="82"/>
        <v>0</v>
      </c>
      <c r="F226" s="4">
        <f t="shared" si="89"/>
        <v>25</v>
      </c>
      <c r="G226" s="4">
        <f t="shared" si="100"/>
        <v>5575</v>
      </c>
      <c r="H226">
        <f t="shared" si="83"/>
        <v>3</v>
      </c>
      <c r="I226" s="24">
        <f t="shared" si="90"/>
        <v>0</v>
      </c>
      <c r="J226" s="24">
        <f t="shared" si="91"/>
        <v>0</v>
      </c>
      <c r="K226" s="24">
        <f t="shared" si="92"/>
        <v>0</v>
      </c>
      <c r="L226" s="25">
        <f t="shared" si="93"/>
        <v>0</v>
      </c>
      <c r="M226" s="24">
        <f t="shared" si="94"/>
        <v>0</v>
      </c>
      <c r="N226" s="19">
        <f t="shared" si="80"/>
        <v>0</v>
      </c>
      <c r="O226" s="19">
        <f t="shared" si="95"/>
        <v>0</v>
      </c>
      <c r="P226" s="19">
        <f t="shared" si="96"/>
        <v>32.131739816948752</v>
      </c>
      <c r="Q226" s="24">
        <f t="shared" si="104"/>
        <v>0</v>
      </c>
      <c r="R226" s="34">
        <f t="shared" si="97"/>
        <v>11</v>
      </c>
      <c r="S226" s="24">
        <f t="shared" si="84"/>
        <v>0</v>
      </c>
      <c r="T226" s="24">
        <f t="shared" si="85"/>
        <v>0</v>
      </c>
      <c r="U226" s="24">
        <f t="shared" si="86"/>
        <v>0</v>
      </c>
      <c r="V226" s="4">
        <f t="shared" si="98"/>
        <v>0</v>
      </c>
      <c r="W226" s="4">
        <f t="shared" si="81"/>
        <v>0</v>
      </c>
      <c r="Y226" s="25">
        <f t="shared" si="101"/>
        <v>525</v>
      </c>
      <c r="Z226" s="24">
        <f t="shared" si="102"/>
        <v>3.3</v>
      </c>
      <c r="AA226" s="24">
        <f t="shared" si="103"/>
        <v>393.61053719208343</v>
      </c>
      <c r="AB226" s="24">
        <f t="shared" si="99"/>
        <v>196.67966534088134</v>
      </c>
    </row>
    <row r="227" spans="1:28" ht="14.65" thickBot="1" x14ac:dyDescent="0.5">
      <c r="A227" s="27" t="s">
        <v>284</v>
      </c>
      <c r="B227" s="27">
        <v>62.5</v>
      </c>
      <c r="C227" s="27">
        <f t="shared" si="87"/>
        <v>62.5</v>
      </c>
      <c r="D227" s="4">
        <f t="shared" si="88"/>
        <v>0</v>
      </c>
      <c r="E227" s="4">
        <f t="shared" si="82"/>
        <v>0</v>
      </c>
      <c r="F227" s="4">
        <f t="shared" si="89"/>
        <v>25</v>
      </c>
      <c r="G227" s="4">
        <f t="shared" si="100"/>
        <v>5600</v>
      </c>
      <c r="H227">
        <f t="shared" si="83"/>
        <v>0</v>
      </c>
      <c r="I227" s="24">
        <f t="shared" si="90"/>
        <v>0</v>
      </c>
      <c r="J227" s="24">
        <f t="shared" si="91"/>
        <v>0</v>
      </c>
      <c r="K227" s="24">
        <f t="shared" si="92"/>
        <v>0</v>
      </c>
      <c r="L227" s="25">
        <f t="shared" si="93"/>
        <v>0</v>
      </c>
      <c r="M227" s="24">
        <f t="shared" si="94"/>
        <v>0</v>
      </c>
      <c r="N227" s="19">
        <f t="shared" si="80"/>
        <v>0</v>
      </c>
      <c r="O227" s="19">
        <f t="shared" si="95"/>
        <v>0</v>
      </c>
      <c r="P227" s="19">
        <f t="shared" si="96"/>
        <v>32.131739816948752</v>
      </c>
      <c r="Q227" s="24">
        <f t="shared" si="104"/>
        <v>0</v>
      </c>
      <c r="R227" s="34">
        <f t="shared" si="97"/>
        <v>11</v>
      </c>
      <c r="S227" s="24">
        <f t="shared" si="84"/>
        <v>0</v>
      </c>
      <c r="T227" s="24">
        <f t="shared" si="85"/>
        <v>0</v>
      </c>
      <c r="U227" s="24">
        <f t="shared" si="86"/>
        <v>0</v>
      </c>
      <c r="V227" s="4">
        <f t="shared" si="98"/>
        <v>0</v>
      </c>
      <c r="W227" s="4">
        <f t="shared" si="81"/>
        <v>0</v>
      </c>
      <c r="Y227" s="25">
        <f t="shared" si="101"/>
        <v>525</v>
      </c>
      <c r="Z227" s="24">
        <f t="shared" si="102"/>
        <v>3.3</v>
      </c>
      <c r="AA227" s="24">
        <f t="shared" si="103"/>
        <v>393.61053719208343</v>
      </c>
      <c r="AB227" s="24">
        <f t="shared" si="99"/>
        <v>196.67966534088134</v>
      </c>
    </row>
    <row r="228" spans="1:28" ht="14.65" thickBot="1" x14ac:dyDescent="0.5">
      <c r="A228" s="27" t="s">
        <v>285</v>
      </c>
      <c r="B228" s="27">
        <v>62.5</v>
      </c>
      <c r="C228" s="27">
        <f t="shared" si="87"/>
        <v>62.5</v>
      </c>
      <c r="D228" s="4">
        <f t="shared" si="88"/>
        <v>0</v>
      </c>
      <c r="E228" s="4">
        <f t="shared" si="82"/>
        <v>0</v>
      </c>
      <c r="F228" s="4">
        <f t="shared" si="89"/>
        <v>25</v>
      </c>
      <c r="G228" s="4">
        <f t="shared" si="100"/>
        <v>5625</v>
      </c>
      <c r="H228">
        <f t="shared" si="83"/>
        <v>1</v>
      </c>
      <c r="I228" s="24">
        <f t="shared" si="90"/>
        <v>0</v>
      </c>
      <c r="J228" s="24">
        <f t="shared" si="91"/>
        <v>0</v>
      </c>
      <c r="K228" s="24">
        <f t="shared" si="92"/>
        <v>0</v>
      </c>
      <c r="L228" s="25">
        <f t="shared" si="93"/>
        <v>0</v>
      </c>
      <c r="M228" s="24">
        <f t="shared" si="94"/>
        <v>0</v>
      </c>
      <c r="N228" s="19">
        <f t="shared" si="80"/>
        <v>0</v>
      </c>
      <c r="O228" s="19">
        <f t="shared" si="95"/>
        <v>0</v>
      </c>
      <c r="P228" s="19">
        <f t="shared" si="96"/>
        <v>32.131739816948752</v>
      </c>
      <c r="Q228" s="24">
        <f t="shared" si="104"/>
        <v>0</v>
      </c>
      <c r="R228" s="34">
        <f t="shared" si="97"/>
        <v>11</v>
      </c>
      <c r="S228" s="24">
        <f t="shared" si="84"/>
        <v>0</v>
      </c>
      <c r="T228" s="24">
        <f t="shared" si="85"/>
        <v>0</v>
      </c>
      <c r="U228" s="24">
        <f t="shared" si="86"/>
        <v>0</v>
      </c>
      <c r="V228" s="4">
        <f t="shared" si="98"/>
        <v>0</v>
      </c>
      <c r="W228" s="4">
        <f t="shared" si="81"/>
        <v>0</v>
      </c>
      <c r="Y228" s="25">
        <f t="shared" si="101"/>
        <v>525</v>
      </c>
      <c r="Z228" s="24">
        <f t="shared" si="102"/>
        <v>3.3</v>
      </c>
      <c r="AA228" s="24">
        <f t="shared" si="103"/>
        <v>393.61053719208343</v>
      </c>
      <c r="AB228" s="24">
        <f t="shared" si="99"/>
        <v>196.67966534088134</v>
      </c>
    </row>
    <row r="229" spans="1:28" ht="14.65" thickBot="1" x14ac:dyDescent="0.5">
      <c r="A229" s="27" t="s">
        <v>286</v>
      </c>
      <c r="B229" s="27">
        <v>62.5</v>
      </c>
      <c r="C229" s="27">
        <f t="shared" si="87"/>
        <v>62.5</v>
      </c>
      <c r="D229" s="4">
        <f t="shared" si="88"/>
        <v>0</v>
      </c>
      <c r="E229" s="4">
        <f t="shared" si="82"/>
        <v>0</v>
      </c>
      <c r="F229" s="4">
        <f t="shared" si="89"/>
        <v>25</v>
      </c>
      <c r="G229" s="4">
        <f t="shared" si="100"/>
        <v>5650</v>
      </c>
      <c r="H229">
        <f t="shared" si="83"/>
        <v>2</v>
      </c>
      <c r="I229" s="24">
        <f t="shared" si="90"/>
        <v>0</v>
      </c>
      <c r="J229" s="24">
        <f t="shared" si="91"/>
        <v>0</v>
      </c>
      <c r="K229" s="24">
        <f t="shared" si="92"/>
        <v>0</v>
      </c>
      <c r="L229" s="25">
        <f t="shared" si="93"/>
        <v>0</v>
      </c>
      <c r="M229" s="24">
        <f t="shared" si="94"/>
        <v>0</v>
      </c>
      <c r="N229" s="19">
        <f t="shared" si="80"/>
        <v>0</v>
      </c>
      <c r="O229" s="19">
        <f t="shared" si="95"/>
        <v>0</v>
      </c>
      <c r="P229" s="19">
        <f t="shared" si="96"/>
        <v>32.131739816948752</v>
      </c>
      <c r="Q229" s="24">
        <f t="shared" si="104"/>
        <v>0</v>
      </c>
      <c r="R229" s="34">
        <f t="shared" si="97"/>
        <v>11</v>
      </c>
      <c r="S229" s="24">
        <f t="shared" si="84"/>
        <v>0</v>
      </c>
      <c r="T229" s="24">
        <f t="shared" si="85"/>
        <v>0</v>
      </c>
      <c r="U229" s="24">
        <f t="shared" si="86"/>
        <v>0</v>
      </c>
      <c r="V229" s="4">
        <f t="shared" si="98"/>
        <v>0</v>
      </c>
      <c r="W229" s="4">
        <f t="shared" si="81"/>
        <v>0</v>
      </c>
      <c r="Y229" s="25">
        <f t="shared" si="101"/>
        <v>525</v>
      </c>
      <c r="Z229" s="24">
        <f t="shared" si="102"/>
        <v>3.3</v>
      </c>
      <c r="AA229" s="24">
        <f t="shared" si="103"/>
        <v>393.61053719208343</v>
      </c>
      <c r="AB229" s="24">
        <f t="shared" si="99"/>
        <v>196.67966534088134</v>
      </c>
    </row>
    <row r="230" spans="1:28" ht="14.65" thickBot="1" x14ac:dyDescent="0.5">
      <c r="A230" s="27" t="s">
        <v>287</v>
      </c>
      <c r="B230" s="27">
        <v>62.5</v>
      </c>
      <c r="C230" s="27">
        <f t="shared" si="87"/>
        <v>62.5</v>
      </c>
      <c r="D230" s="4">
        <f t="shared" si="88"/>
        <v>0</v>
      </c>
      <c r="E230" s="4">
        <f t="shared" si="82"/>
        <v>0</v>
      </c>
      <c r="F230" s="4">
        <f t="shared" si="89"/>
        <v>25</v>
      </c>
      <c r="G230" s="4">
        <f t="shared" si="100"/>
        <v>5675</v>
      </c>
      <c r="H230">
        <f t="shared" si="83"/>
        <v>3</v>
      </c>
      <c r="I230" s="24">
        <f t="shared" si="90"/>
        <v>0</v>
      </c>
      <c r="J230" s="24">
        <f t="shared" si="91"/>
        <v>0</v>
      </c>
      <c r="K230" s="24">
        <f t="shared" si="92"/>
        <v>0</v>
      </c>
      <c r="L230" s="25">
        <f t="shared" si="93"/>
        <v>0</v>
      </c>
      <c r="M230" s="24">
        <f t="shared" si="94"/>
        <v>0</v>
      </c>
      <c r="N230" s="19">
        <f t="shared" si="80"/>
        <v>0</v>
      </c>
      <c r="O230" s="19">
        <f t="shared" si="95"/>
        <v>0</v>
      </c>
      <c r="P230" s="19">
        <f t="shared" si="96"/>
        <v>32.131739816948752</v>
      </c>
      <c r="Q230" s="24">
        <f t="shared" si="104"/>
        <v>0</v>
      </c>
      <c r="R230" s="34">
        <f t="shared" si="97"/>
        <v>11</v>
      </c>
      <c r="S230" s="24">
        <f t="shared" si="84"/>
        <v>0</v>
      </c>
      <c r="T230" s="24">
        <f t="shared" si="85"/>
        <v>0</v>
      </c>
      <c r="U230" s="24">
        <f t="shared" si="86"/>
        <v>0</v>
      </c>
      <c r="V230" s="4">
        <f t="shared" si="98"/>
        <v>0</v>
      </c>
      <c r="W230" s="4">
        <f t="shared" si="81"/>
        <v>0</v>
      </c>
      <c r="Y230" s="25">
        <f t="shared" si="101"/>
        <v>525</v>
      </c>
      <c r="Z230" s="24">
        <f t="shared" si="102"/>
        <v>3.3</v>
      </c>
      <c r="AA230" s="24">
        <f t="shared" si="103"/>
        <v>393.61053719208343</v>
      </c>
      <c r="AB230" s="24">
        <f t="shared" si="99"/>
        <v>196.67966534088134</v>
      </c>
    </row>
    <row r="231" spans="1:28" ht="14.65" thickBot="1" x14ac:dyDescent="0.5">
      <c r="A231" s="27" t="s">
        <v>288</v>
      </c>
      <c r="B231" s="27">
        <v>62.5</v>
      </c>
      <c r="C231" s="27">
        <f t="shared" si="87"/>
        <v>62.5</v>
      </c>
      <c r="D231" s="4">
        <f t="shared" si="88"/>
        <v>0</v>
      </c>
      <c r="E231" s="4">
        <f t="shared" si="82"/>
        <v>0</v>
      </c>
      <c r="F231" s="4">
        <f t="shared" si="89"/>
        <v>25</v>
      </c>
      <c r="G231" s="4">
        <f t="shared" si="100"/>
        <v>5700</v>
      </c>
      <c r="H231">
        <f t="shared" si="83"/>
        <v>0</v>
      </c>
      <c r="I231" s="24">
        <f t="shared" si="90"/>
        <v>0</v>
      </c>
      <c r="J231" s="24">
        <f t="shared" si="91"/>
        <v>0</v>
      </c>
      <c r="K231" s="24">
        <f t="shared" si="92"/>
        <v>0</v>
      </c>
      <c r="L231" s="25">
        <f t="shared" si="93"/>
        <v>0</v>
      </c>
      <c r="M231" s="24">
        <f t="shared" si="94"/>
        <v>0</v>
      </c>
      <c r="N231" s="19">
        <f t="shared" si="80"/>
        <v>0</v>
      </c>
      <c r="O231" s="19">
        <f t="shared" si="95"/>
        <v>0</v>
      </c>
      <c r="P231" s="19">
        <f t="shared" si="96"/>
        <v>32.131739816948752</v>
      </c>
      <c r="Q231" s="24">
        <f t="shared" si="104"/>
        <v>0</v>
      </c>
      <c r="R231" s="34">
        <f t="shared" si="97"/>
        <v>11</v>
      </c>
      <c r="S231" s="24">
        <f t="shared" si="84"/>
        <v>0</v>
      </c>
      <c r="T231" s="24">
        <f t="shared" si="85"/>
        <v>0</v>
      </c>
      <c r="U231" s="24">
        <f t="shared" si="86"/>
        <v>0</v>
      </c>
      <c r="V231" s="4">
        <f t="shared" si="98"/>
        <v>0</v>
      </c>
      <c r="W231" s="4">
        <f t="shared" si="81"/>
        <v>0</v>
      </c>
      <c r="Y231" s="25">
        <f t="shared" si="101"/>
        <v>525</v>
      </c>
      <c r="Z231" s="24">
        <f t="shared" si="102"/>
        <v>3.3</v>
      </c>
      <c r="AA231" s="24">
        <f t="shared" si="103"/>
        <v>393.61053719208343</v>
      </c>
      <c r="AB231" s="24">
        <f t="shared" si="99"/>
        <v>196.67966534088134</v>
      </c>
    </row>
    <row r="232" spans="1:28" ht="14.65" thickBot="1" x14ac:dyDescent="0.5">
      <c r="A232" s="27" t="s">
        <v>289</v>
      </c>
      <c r="B232" s="27">
        <v>62.5</v>
      </c>
      <c r="C232" s="27">
        <f t="shared" si="87"/>
        <v>62.5</v>
      </c>
      <c r="D232" s="4">
        <f t="shared" si="88"/>
        <v>0</v>
      </c>
      <c r="E232" s="4">
        <f t="shared" si="82"/>
        <v>0</v>
      </c>
      <c r="F232" s="4">
        <f t="shared" si="89"/>
        <v>25</v>
      </c>
      <c r="G232" s="4">
        <f t="shared" si="100"/>
        <v>5725</v>
      </c>
      <c r="H232">
        <f t="shared" si="83"/>
        <v>1</v>
      </c>
      <c r="I232" s="24">
        <f t="shared" si="90"/>
        <v>0</v>
      </c>
      <c r="J232" s="24">
        <f t="shared" si="91"/>
        <v>0</v>
      </c>
      <c r="K232" s="24">
        <f t="shared" si="92"/>
        <v>0</v>
      </c>
      <c r="L232" s="25">
        <f t="shared" si="93"/>
        <v>0</v>
      </c>
      <c r="M232" s="24">
        <f t="shared" si="94"/>
        <v>0</v>
      </c>
      <c r="N232" s="19">
        <f t="shared" si="80"/>
        <v>0</v>
      </c>
      <c r="O232" s="19">
        <f t="shared" si="95"/>
        <v>0</v>
      </c>
      <c r="P232" s="19">
        <f t="shared" si="96"/>
        <v>32.131739816948752</v>
      </c>
      <c r="Q232" s="24">
        <f t="shared" si="104"/>
        <v>0</v>
      </c>
      <c r="R232" s="34">
        <f t="shared" si="97"/>
        <v>11</v>
      </c>
      <c r="S232" s="24">
        <f t="shared" si="84"/>
        <v>0</v>
      </c>
      <c r="T232" s="24">
        <f t="shared" si="85"/>
        <v>0</v>
      </c>
      <c r="U232" s="24">
        <f t="shared" si="86"/>
        <v>0</v>
      </c>
      <c r="V232" s="4">
        <f t="shared" si="98"/>
        <v>0</v>
      </c>
      <c r="W232" s="4">
        <f t="shared" si="81"/>
        <v>0</v>
      </c>
      <c r="Y232" s="25">
        <f t="shared" si="101"/>
        <v>525</v>
      </c>
      <c r="Z232" s="24">
        <f t="shared" si="102"/>
        <v>3.3</v>
      </c>
      <c r="AA232" s="24">
        <f t="shared" si="103"/>
        <v>393.61053719208343</v>
      </c>
      <c r="AB232" s="24">
        <f t="shared" si="99"/>
        <v>196.67966534088134</v>
      </c>
    </row>
    <row r="233" spans="1:28" ht="14.65" thickBot="1" x14ac:dyDescent="0.5">
      <c r="A233" s="27" t="s">
        <v>290</v>
      </c>
      <c r="B233" s="27">
        <v>62.5</v>
      </c>
      <c r="C233" s="27">
        <f t="shared" si="87"/>
        <v>62.5</v>
      </c>
      <c r="D233" s="4">
        <f t="shared" si="88"/>
        <v>0</v>
      </c>
      <c r="E233" s="4">
        <f t="shared" si="82"/>
        <v>0</v>
      </c>
      <c r="F233" s="4">
        <f t="shared" si="89"/>
        <v>25</v>
      </c>
      <c r="G233" s="4">
        <f t="shared" si="100"/>
        <v>5750</v>
      </c>
      <c r="H233">
        <f t="shared" si="83"/>
        <v>2</v>
      </c>
      <c r="I233" s="24">
        <f t="shared" si="90"/>
        <v>0</v>
      </c>
      <c r="J233" s="24">
        <f t="shared" si="91"/>
        <v>0</v>
      </c>
      <c r="K233" s="24">
        <f t="shared" si="92"/>
        <v>0</v>
      </c>
      <c r="L233" s="25">
        <f t="shared" si="93"/>
        <v>0</v>
      </c>
      <c r="M233" s="24">
        <f t="shared" si="94"/>
        <v>0</v>
      </c>
      <c r="N233" s="19">
        <f t="shared" si="80"/>
        <v>0</v>
      </c>
      <c r="O233" s="19">
        <f t="shared" si="95"/>
        <v>0</v>
      </c>
      <c r="P233" s="19">
        <f t="shared" si="96"/>
        <v>32.131739816948752</v>
      </c>
      <c r="Q233" s="24">
        <f t="shared" si="104"/>
        <v>0</v>
      </c>
      <c r="R233" s="34">
        <f t="shared" si="97"/>
        <v>11</v>
      </c>
      <c r="S233" s="24">
        <f t="shared" si="84"/>
        <v>0</v>
      </c>
      <c r="T233" s="24">
        <f t="shared" si="85"/>
        <v>0</v>
      </c>
      <c r="U233" s="24">
        <f t="shared" si="86"/>
        <v>0</v>
      </c>
      <c r="V233" s="4">
        <f t="shared" si="98"/>
        <v>0</v>
      </c>
      <c r="W233" s="4">
        <f t="shared" si="81"/>
        <v>0</v>
      </c>
      <c r="Y233" s="25">
        <f t="shared" si="101"/>
        <v>525</v>
      </c>
      <c r="Z233" s="24">
        <f t="shared" si="102"/>
        <v>3.3</v>
      </c>
      <c r="AA233" s="24">
        <f t="shared" si="103"/>
        <v>393.61053719208343</v>
      </c>
      <c r="AB233" s="24">
        <f t="shared" si="99"/>
        <v>196.67966534088134</v>
      </c>
    </row>
    <row r="234" spans="1:28" ht="14.65" thickBot="1" x14ac:dyDescent="0.5">
      <c r="A234" s="27" t="s">
        <v>291</v>
      </c>
      <c r="B234" s="27">
        <v>62.5</v>
      </c>
      <c r="C234" s="27">
        <f t="shared" si="87"/>
        <v>62.5</v>
      </c>
      <c r="D234" s="4">
        <f t="shared" si="88"/>
        <v>0</v>
      </c>
      <c r="E234" s="4">
        <f t="shared" si="82"/>
        <v>0</v>
      </c>
      <c r="F234" s="4">
        <f t="shared" si="89"/>
        <v>25</v>
      </c>
      <c r="G234" s="4">
        <f t="shared" si="100"/>
        <v>5775</v>
      </c>
      <c r="H234">
        <f t="shared" si="83"/>
        <v>3</v>
      </c>
      <c r="I234" s="24">
        <f t="shared" si="90"/>
        <v>0</v>
      </c>
      <c r="J234" s="24">
        <f t="shared" si="91"/>
        <v>0</v>
      </c>
      <c r="K234" s="24">
        <f t="shared" si="92"/>
        <v>0</v>
      </c>
      <c r="L234" s="25">
        <f t="shared" si="93"/>
        <v>0</v>
      </c>
      <c r="M234" s="24">
        <f t="shared" si="94"/>
        <v>0</v>
      </c>
      <c r="N234" s="19">
        <f t="shared" si="80"/>
        <v>0</v>
      </c>
      <c r="O234" s="19">
        <f t="shared" si="95"/>
        <v>0</v>
      </c>
      <c r="P234" s="19">
        <f t="shared" si="96"/>
        <v>32.131739816948752</v>
      </c>
      <c r="Q234" s="24">
        <f t="shared" si="104"/>
        <v>0</v>
      </c>
      <c r="R234" s="34">
        <f t="shared" si="97"/>
        <v>11</v>
      </c>
      <c r="S234" s="24">
        <f t="shared" si="84"/>
        <v>0</v>
      </c>
      <c r="T234" s="24">
        <f t="shared" si="85"/>
        <v>0</v>
      </c>
      <c r="U234" s="24">
        <f t="shared" si="86"/>
        <v>0</v>
      </c>
      <c r="V234" s="4">
        <f t="shared" si="98"/>
        <v>0</v>
      </c>
      <c r="W234" s="4">
        <f t="shared" si="81"/>
        <v>0</v>
      </c>
      <c r="Y234" s="25">
        <f t="shared" si="101"/>
        <v>525</v>
      </c>
      <c r="Z234" s="24">
        <f t="shared" si="102"/>
        <v>3.3</v>
      </c>
      <c r="AA234" s="24">
        <f t="shared" si="103"/>
        <v>393.61053719208343</v>
      </c>
      <c r="AB234" s="24">
        <f t="shared" si="99"/>
        <v>196.67966534088134</v>
      </c>
    </row>
    <row r="235" spans="1:28" ht="14.65" thickBot="1" x14ac:dyDescent="0.5">
      <c r="A235" s="27" t="s">
        <v>292</v>
      </c>
      <c r="B235" s="27">
        <v>62.5</v>
      </c>
      <c r="C235" s="27">
        <f t="shared" si="87"/>
        <v>62.5</v>
      </c>
      <c r="D235" s="4">
        <f t="shared" si="88"/>
        <v>0</v>
      </c>
      <c r="E235" s="4">
        <f t="shared" si="82"/>
        <v>0</v>
      </c>
      <c r="F235" s="4">
        <f t="shared" si="89"/>
        <v>25</v>
      </c>
      <c r="G235" s="4">
        <f t="shared" si="100"/>
        <v>5800</v>
      </c>
      <c r="H235">
        <f t="shared" si="83"/>
        <v>0</v>
      </c>
      <c r="I235" s="24">
        <f t="shared" si="90"/>
        <v>0</v>
      </c>
      <c r="J235" s="24">
        <f t="shared" si="91"/>
        <v>0</v>
      </c>
      <c r="K235" s="24">
        <f t="shared" si="92"/>
        <v>0</v>
      </c>
      <c r="L235" s="25">
        <f t="shared" si="93"/>
        <v>0</v>
      </c>
      <c r="M235" s="24">
        <f t="shared" si="94"/>
        <v>0</v>
      </c>
      <c r="N235" s="19">
        <f t="shared" si="80"/>
        <v>0</v>
      </c>
      <c r="O235" s="19">
        <f t="shared" si="95"/>
        <v>0</v>
      </c>
      <c r="P235" s="19">
        <f t="shared" si="96"/>
        <v>32.131739816948752</v>
      </c>
      <c r="Q235" s="24">
        <f t="shared" si="104"/>
        <v>0</v>
      </c>
      <c r="R235" s="34">
        <f t="shared" si="97"/>
        <v>11</v>
      </c>
      <c r="S235" s="24">
        <f t="shared" si="84"/>
        <v>0</v>
      </c>
      <c r="T235" s="24">
        <f t="shared" si="85"/>
        <v>0</v>
      </c>
      <c r="U235" s="24">
        <f t="shared" si="86"/>
        <v>0</v>
      </c>
      <c r="V235" s="4">
        <f t="shared" si="98"/>
        <v>0</v>
      </c>
      <c r="W235" s="4">
        <f t="shared" si="81"/>
        <v>0</v>
      </c>
      <c r="Y235" s="25">
        <f t="shared" si="101"/>
        <v>525</v>
      </c>
      <c r="Z235" s="24">
        <f t="shared" si="102"/>
        <v>3.3</v>
      </c>
      <c r="AA235" s="24">
        <f t="shared" si="103"/>
        <v>393.61053719208343</v>
      </c>
      <c r="AB235" s="24">
        <f t="shared" si="99"/>
        <v>196.67966534088134</v>
      </c>
    </row>
    <row r="236" spans="1:28" ht="14.65" thickBot="1" x14ac:dyDescent="0.5">
      <c r="A236" s="27" t="s">
        <v>293</v>
      </c>
      <c r="B236" s="27">
        <v>62.5</v>
      </c>
      <c r="C236" s="27">
        <f t="shared" si="87"/>
        <v>62.5</v>
      </c>
      <c r="D236" s="4">
        <f t="shared" si="88"/>
        <v>0</v>
      </c>
      <c r="E236" s="4">
        <f t="shared" si="82"/>
        <v>0</v>
      </c>
      <c r="F236" s="4">
        <f t="shared" si="89"/>
        <v>25</v>
      </c>
      <c r="G236" s="4">
        <f t="shared" si="100"/>
        <v>5825</v>
      </c>
      <c r="H236">
        <f t="shared" si="83"/>
        <v>1</v>
      </c>
      <c r="I236" s="24">
        <f t="shared" si="90"/>
        <v>0</v>
      </c>
      <c r="J236" s="24">
        <f t="shared" si="91"/>
        <v>0</v>
      </c>
      <c r="K236" s="24">
        <f t="shared" si="92"/>
        <v>0</v>
      </c>
      <c r="L236" s="25">
        <f t="shared" si="93"/>
        <v>0</v>
      </c>
      <c r="M236" s="24">
        <f t="shared" si="94"/>
        <v>0</v>
      </c>
      <c r="N236" s="19">
        <f t="shared" si="80"/>
        <v>0</v>
      </c>
      <c r="O236" s="19">
        <f t="shared" si="95"/>
        <v>0</v>
      </c>
      <c r="P236" s="19">
        <f t="shared" si="96"/>
        <v>32.131739816948752</v>
      </c>
      <c r="Q236" s="24">
        <f t="shared" si="104"/>
        <v>0</v>
      </c>
      <c r="R236" s="34">
        <f t="shared" si="97"/>
        <v>11</v>
      </c>
      <c r="S236" s="24">
        <f t="shared" si="84"/>
        <v>0</v>
      </c>
      <c r="T236" s="24">
        <f t="shared" si="85"/>
        <v>0</v>
      </c>
      <c r="U236" s="24">
        <f t="shared" si="86"/>
        <v>0</v>
      </c>
      <c r="V236" s="4">
        <f t="shared" si="98"/>
        <v>0</v>
      </c>
      <c r="W236" s="4">
        <f t="shared" si="81"/>
        <v>0</v>
      </c>
      <c r="Y236" s="25">
        <f t="shared" si="101"/>
        <v>525</v>
      </c>
      <c r="Z236" s="24">
        <f t="shared" si="102"/>
        <v>3.3</v>
      </c>
      <c r="AA236" s="24">
        <f t="shared" si="103"/>
        <v>393.61053719208343</v>
      </c>
      <c r="AB236" s="24">
        <f t="shared" si="99"/>
        <v>196.67966534088134</v>
      </c>
    </row>
    <row r="237" spans="1:28" ht="14.65" thickBot="1" x14ac:dyDescent="0.5">
      <c r="A237" s="27" t="s">
        <v>294</v>
      </c>
      <c r="B237" s="27">
        <v>62.5</v>
      </c>
      <c r="C237" s="27">
        <f t="shared" si="87"/>
        <v>62.5</v>
      </c>
      <c r="D237" s="4">
        <f t="shared" si="88"/>
        <v>0</v>
      </c>
      <c r="E237" s="4">
        <f t="shared" si="82"/>
        <v>0</v>
      </c>
      <c r="F237" s="4">
        <f t="shared" si="89"/>
        <v>25</v>
      </c>
      <c r="G237" s="4">
        <f t="shared" si="100"/>
        <v>5850</v>
      </c>
      <c r="H237">
        <f t="shared" si="83"/>
        <v>2</v>
      </c>
      <c r="I237" s="24">
        <f t="shared" si="90"/>
        <v>0</v>
      </c>
      <c r="J237" s="24">
        <f t="shared" si="91"/>
        <v>0</v>
      </c>
      <c r="K237" s="24">
        <f t="shared" si="92"/>
        <v>0</v>
      </c>
      <c r="L237" s="25">
        <f t="shared" si="93"/>
        <v>0</v>
      </c>
      <c r="M237" s="24">
        <f t="shared" si="94"/>
        <v>0</v>
      </c>
      <c r="N237" s="19">
        <f t="shared" si="80"/>
        <v>0</v>
      </c>
      <c r="O237" s="19">
        <f t="shared" si="95"/>
        <v>0</v>
      </c>
      <c r="P237" s="19">
        <f t="shared" si="96"/>
        <v>32.131739816948752</v>
      </c>
      <c r="Q237" s="24">
        <f t="shared" si="104"/>
        <v>0</v>
      </c>
      <c r="R237" s="34">
        <f t="shared" si="97"/>
        <v>11</v>
      </c>
      <c r="S237" s="24">
        <f t="shared" si="84"/>
        <v>0</v>
      </c>
      <c r="T237" s="24">
        <f t="shared" si="85"/>
        <v>0</v>
      </c>
      <c r="U237" s="24">
        <f t="shared" si="86"/>
        <v>0</v>
      </c>
      <c r="V237" s="4">
        <f t="shared" si="98"/>
        <v>0</v>
      </c>
      <c r="W237" s="4">
        <f t="shared" si="81"/>
        <v>0</v>
      </c>
      <c r="Y237" s="25">
        <f t="shared" si="101"/>
        <v>525</v>
      </c>
      <c r="Z237" s="24">
        <f t="shared" si="102"/>
        <v>3.3</v>
      </c>
      <c r="AA237" s="24">
        <f t="shared" si="103"/>
        <v>393.61053719208343</v>
      </c>
      <c r="AB237" s="24">
        <f t="shared" si="99"/>
        <v>196.67966534088134</v>
      </c>
    </row>
    <row r="238" spans="1:28" ht="14.65" thickBot="1" x14ac:dyDescent="0.5">
      <c r="A238" s="27" t="s">
        <v>295</v>
      </c>
      <c r="B238" s="27">
        <v>62.5</v>
      </c>
      <c r="C238" s="27">
        <f t="shared" si="87"/>
        <v>62.5</v>
      </c>
      <c r="D238" s="4">
        <f t="shared" si="88"/>
        <v>0</v>
      </c>
      <c r="E238" s="4">
        <f t="shared" si="82"/>
        <v>0</v>
      </c>
      <c r="F238" s="4">
        <f t="shared" si="89"/>
        <v>25</v>
      </c>
      <c r="G238" s="4">
        <f t="shared" si="100"/>
        <v>5875</v>
      </c>
      <c r="H238">
        <f t="shared" si="83"/>
        <v>3</v>
      </c>
      <c r="I238" s="24">
        <f t="shared" si="90"/>
        <v>0</v>
      </c>
      <c r="J238" s="24">
        <f t="shared" si="91"/>
        <v>0</v>
      </c>
      <c r="K238" s="24">
        <f t="shared" si="92"/>
        <v>0</v>
      </c>
      <c r="L238" s="25">
        <f t="shared" si="93"/>
        <v>0</v>
      </c>
      <c r="M238" s="24">
        <f t="shared" si="94"/>
        <v>0</v>
      </c>
      <c r="N238" s="19">
        <f t="shared" si="80"/>
        <v>0</v>
      </c>
      <c r="O238" s="19">
        <f t="shared" si="95"/>
        <v>0</v>
      </c>
      <c r="P238" s="19">
        <f t="shared" si="96"/>
        <v>32.131739816948752</v>
      </c>
      <c r="Q238" s="24">
        <f t="shared" si="104"/>
        <v>0</v>
      </c>
      <c r="R238" s="34">
        <f t="shared" si="97"/>
        <v>11</v>
      </c>
      <c r="S238" s="24">
        <f t="shared" si="84"/>
        <v>0</v>
      </c>
      <c r="T238" s="24">
        <f t="shared" si="85"/>
        <v>0</v>
      </c>
      <c r="U238" s="24">
        <f t="shared" si="86"/>
        <v>0</v>
      </c>
      <c r="V238" s="4">
        <f t="shared" si="98"/>
        <v>0</v>
      </c>
      <c r="W238" s="4">
        <f t="shared" si="81"/>
        <v>0</v>
      </c>
      <c r="Y238" s="25">
        <f t="shared" si="101"/>
        <v>525</v>
      </c>
      <c r="Z238" s="24">
        <f t="shared" si="102"/>
        <v>3.3</v>
      </c>
      <c r="AA238" s="24">
        <f t="shared" si="103"/>
        <v>393.61053719208343</v>
      </c>
      <c r="AB238" s="24">
        <f t="shared" si="99"/>
        <v>196.67966534088134</v>
      </c>
    </row>
    <row r="239" spans="1:28" ht="14.65" thickBot="1" x14ac:dyDescent="0.5">
      <c r="A239" s="27" t="s">
        <v>296</v>
      </c>
      <c r="B239" s="27">
        <v>62.5</v>
      </c>
      <c r="C239" s="27">
        <f t="shared" si="87"/>
        <v>62.5</v>
      </c>
      <c r="D239" s="4">
        <f t="shared" si="88"/>
        <v>0</v>
      </c>
      <c r="E239" s="4">
        <f t="shared" si="82"/>
        <v>0</v>
      </c>
      <c r="F239" s="4">
        <f t="shared" si="89"/>
        <v>25</v>
      </c>
      <c r="G239" s="4">
        <f t="shared" si="100"/>
        <v>5900</v>
      </c>
      <c r="H239">
        <f t="shared" si="83"/>
        <v>0</v>
      </c>
      <c r="I239" s="24">
        <f t="shared" si="90"/>
        <v>0</v>
      </c>
      <c r="J239" s="24">
        <f t="shared" si="91"/>
        <v>0</v>
      </c>
      <c r="K239" s="24">
        <f t="shared" si="92"/>
        <v>0</v>
      </c>
      <c r="L239" s="25">
        <f t="shared" si="93"/>
        <v>0</v>
      </c>
      <c r="M239" s="24">
        <f t="shared" si="94"/>
        <v>0</v>
      </c>
      <c r="N239" s="19">
        <f t="shared" si="80"/>
        <v>0</v>
      </c>
      <c r="O239" s="19">
        <f t="shared" si="95"/>
        <v>0</v>
      </c>
      <c r="P239" s="19">
        <f t="shared" si="96"/>
        <v>32.131739816948752</v>
      </c>
      <c r="Q239" s="24">
        <f t="shared" si="104"/>
        <v>0</v>
      </c>
      <c r="R239" s="34">
        <f t="shared" si="97"/>
        <v>11</v>
      </c>
      <c r="S239" s="24">
        <f t="shared" si="84"/>
        <v>0</v>
      </c>
      <c r="T239" s="24">
        <f t="shared" si="85"/>
        <v>0</v>
      </c>
      <c r="U239" s="24">
        <f t="shared" si="86"/>
        <v>0</v>
      </c>
      <c r="V239" s="4">
        <f t="shared" si="98"/>
        <v>0</v>
      </c>
      <c r="W239" s="4">
        <f t="shared" si="81"/>
        <v>0</v>
      </c>
      <c r="Y239" s="25">
        <f t="shared" si="101"/>
        <v>525</v>
      </c>
      <c r="Z239" s="24">
        <f t="shared" si="102"/>
        <v>3.3</v>
      </c>
      <c r="AA239" s="24">
        <f t="shared" si="103"/>
        <v>393.61053719208343</v>
      </c>
      <c r="AB239" s="24">
        <f t="shared" si="99"/>
        <v>196.67966534088134</v>
      </c>
    </row>
    <row r="240" spans="1:28" ht="14.65" thickBot="1" x14ac:dyDescent="0.5">
      <c r="A240" s="27" t="s">
        <v>297</v>
      </c>
      <c r="B240" s="27">
        <v>62.5</v>
      </c>
      <c r="C240" s="27">
        <f t="shared" si="87"/>
        <v>62.5</v>
      </c>
      <c r="D240" s="4">
        <f t="shared" si="88"/>
        <v>0</v>
      </c>
      <c r="E240" s="4">
        <f t="shared" si="82"/>
        <v>0</v>
      </c>
      <c r="F240" s="4">
        <f t="shared" si="89"/>
        <v>25</v>
      </c>
      <c r="G240" s="4">
        <f t="shared" si="100"/>
        <v>5925</v>
      </c>
      <c r="H240">
        <f t="shared" si="83"/>
        <v>1</v>
      </c>
      <c r="I240" s="24">
        <f t="shared" si="90"/>
        <v>0</v>
      </c>
      <c r="J240" s="24">
        <f t="shared" si="91"/>
        <v>0</v>
      </c>
      <c r="K240" s="24">
        <f t="shared" si="92"/>
        <v>0</v>
      </c>
      <c r="L240" s="25">
        <f t="shared" si="93"/>
        <v>0</v>
      </c>
      <c r="M240" s="24">
        <f t="shared" si="94"/>
        <v>0</v>
      </c>
      <c r="N240" s="19">
        <f t="shared" si="80"/>
        <v>0</v>
      </c>
      <c r="O240" s="19">
        <f t="shared" si="95"/>
        <v>0</v>
      </c>
      <c r="P240" s="19">
        <f t="shared" si="96"/>
        <v>32.131739816948752</v>
      </c>
      <c r="Q240" s="24">
        <f t="shared" si="104"/>
        <v>0</v>
      </c>
      <c r="R240" s="34">
        <f t="shared" si="97"/>
        <v>11</v>
      </c>
      <c r="S240" s="24">
        <f t="shared" si="84"/>
        <v>0</v>
      </c>
      <c r="T240" s="24">
        <f t="shared" si="85"/>
        <v>0</v>
      </c>
      <c r="U240" s="24">
        <f t="shared" si="86"/>
        <v>0</v>
      </c>
      <c r="V240" s="4">
        <f t="shared" si="98"/>
        <v>0</v>
      </c>
      <c r="W240" s="4">
        <f t="shared" si="81"/>
        <v>0</v>
      </c>
      <c r="Y240" s="25">
        <f t="shared" si="101"/>
        <v>525</v>
      </c>
      <c r="Z240" s="24">
        <f t="shared" si="102"/>
        <v>3.3</v>
      </c>
      <c r="AA240" s="24">
        <f t="shared" si="103"/>
        <v>393.61053719208343</v>
      </c>
      <c r="AB240" s="24">
        <f t="shared" si="99"/>
        <v>196.67966534088134</v>
      </c>
    </row>
    <row r="241" spans="1:28" ht="14.65" thickBot="1" x14ac:dyDescent="0.5">
      <c r="A241" s="27" t="s">
        <v>298</v>
      </c>
      <c r="B241" s="27">
        <v>62.5</v>
      </c>
      <c r="C241" s="27">
        <f t="shared" si="87"/>
        <v>62.5</v>
      </c>
      <c r="D241" s="4">
        <f t="shared" si="88"/>
        <v>0</v>
      </c>
      <c r="E241" s="4">
        <f t="shared" si="82"/>
        <v>0</v>
      </c>
      <c r="F241" s="4">
        <f t="shared" si="89"/>
        <v>25</v>
      </c>
      <c r="G241" s="4">
        <f t="shared" si="100"/>
        <v>5950</v>
      </c>
      <c r="H241">
        <f t="shared" si="83"/>
        <v>2</v>
      </c>
      <c r="I241" s="24">
        <f t="shared" si="90"/>
        <v>0</v>
      </c>
      <c r="J241" s="24">
        <f t="shared" si="91"/>
        <v>0</v>
      </c>
      <c r="K241" s="24">
        <f t="shared" si="92"/>
        <v>0</v>
      </c>
      <c r="L241" s="25">
        <f t="shared" si="93"/>
        <v>0</v>
      </c>
      <c r="M241" s="24">
        <f t="shared" si="94"/>
        <v>0</v>
      </c>
      <c r="N241" s="19">
        <f t="shared" si="80"/>
        <v>0</v>
      </c>
      <c r="O241" s="19">
        <f t="shared" si="95"/>
        <v>0</v>
      </c>
      <c r="P241" s="19">
        <f t="shared" si="96"/>
        <v>32.131739816948752</v>
      </c>
      <c r="Q241" s="24">
        <f t="shared" si="104"/>
        <v>0</v>
      </c>
      <c r="R241" s="34">
        <f t="shared" si="97"/>
        <v>11</v>
      </c>
      <c r="S241" s="24">
        <f t="shared" si="84"/>
        <v>0</v>
      </c>
      <c r="T241" s="24">
        <f t="shared" si="85"/>
        <v>0</v>
      </c>
      <c r="U241" s="24">
        <f t="shared" si="86"/>
        <v>0</v>
      </c>
      <c r="V241" s="4">
        <f t="shared" si="98"/>
        <v>0</v>
      </c>
      <c r="W241" s="4">
        <f t="shared" si="81"/>
        <v>0</v>
      </c>
      <c r="Y241" s="25">
        <f t="shared" si="101"/>
        <v>525</v>
      </c>
      <c r="Z241" s="24">
        <f t="shared" si="102"/>
        <v>3.3</v>
      </c>
      <c r="AA241" s="24">
        <f t="shared" si="103"/>
        <v>393.61053719208343</v>
      </c>
      <c r="AB241" s="24">
        <f t="shared" si="99"/>
        <v>196.67966534088134</v>
      </c>
    </row>
    <row r="242" spans="1:28" ht="14.65" thickBot="1" x14ac:dyDescent="0.5">
      <c r="A242" s="27" t="s">
        <v>299</v>
      </c>
      <c r="B242" s="27">
        <v>62.5</v>
      </c>
      <c r="C242" s="27">
        <f t="shared" si="87"/>
        <v>62.5</v>
      </c>
      <c r="D242" s="4">
        <f t="shared" si="88"/>
        <v>0</v>
      </c>
      <c r="E242" s="4">
        <f t="shared" si="82"/>
        <v>0</v>
      </c>
      <c r="F242" s="4">
        <f t="shared" si="89"/>
        <v>25</v>
      </c>
      <c r="G242" s="4">
        <f t="shared" si="100"/>
        <v>5975</v>
      </c>
      <c r="H242">
        <f t="shared" si="83"/>
        <v>3</v>
      </c>
      <c r="I242" s="24">
        <f t="shared" si="90"/>
        <v>0</v>
      </c>
      <c r="J242" s="24">
        <f t="shared" si="91"/>
        <v>0</v>
      </c>
      <c r="K242" s="24">
        <f t="shared" si="92"/>
        <v>0</v>
      </c>
      <c r="L242" s="25">
        <f t="shared" si="93"/>
        <v>0</v>
      </c>
      <c r="M242" s="24">
        <f t="shared" si="94"/>
        <v>0</v>
      </c>
      <c r="N242" s="19">
        <f t="shared" si="80"/>
        <v>0</v>
      </c>
      <c r="O242" s="19">
        <f t="shared" si="95"/>
        <v>0</v>
      </c>
      <c r="P242" s="19">
        <f t="shared" si="96"/>
        <v>32.131739816948752</v>
      </c>
      <c r="Q242" s="24">
        <f t="shared" si="104"/>
        <v>0</v>
      </c>
      <c r="R242" s="34">
        <f t="shared" si="97"/>
        <v>11</v>
      </c>
      <c r="S242" s="24">
        <f t="shared" si="84"/>
        <v>0</v>
      </c>
      <c r="T242" s="24">
        <f t="shared" si="85"/>
        <v>0</v>
      </c>
      <c r="U242" s="24">
        <f t="shared" si="86"/>
        <v>0</v>
      </c>
      <c r="V242" s="4">
        <f t="shared" si="98"/>
        <v>0</v>
      </c>
      <c r="W242" s="4">
        <f t="shared" si="81"/>
        <v>0</v>
      </c>
      <c r="Y242" s="25">
        <f t="shared" si="101"/>
        <v>525</v>
      </c>
      <c r="Z242" s="24">
        <f t="shared" si="102"/>
        <v>3.3</v>
      </c>
      <c r="AA242" s="24">
        <f t="shared" si="103"/>
        <v>393.61053719208343</v>
      </c>
      <c r="AB242" s="24">
        <f t="shared" si="99"/>
        <v>196.67966534088134</v>
      </c>
    </row>
    <row r="243" spans="1:28" ht="14.65" thickBot="1" x14ac:dyDescent="0.5">
      <c r="A243" s="27" t="s">
        <v>300</v>
      </c>
      <c r="B243" s="27">
        <v>62.5</v>
      </c>
      <c r="C243" s="27">
        <f t="shared" si="87"/>
        <v>62.5</v>
      </c>
      <c r="D243" s="4">
        <f t="shared" si="88"/>
        <v>0</v>
      </c>
      <c r="E243" s="4">
        <f t="shared" si="82"/>
        <v>0</v>
      </c>
      <c r="F243" s="4">
        <f t="shared" si="89"/>
        <v>25</v>
      </c>
      <c r="G243" s="4">
        <f t="shared" si="100"/>
        <v>6000</v>
      </c>
      <c r="H243">
        <f t="shared" si="83"/>
        <v>0</v>
      </c>
      <c r="I243" s="24">
        <f t="shared" si="90"/>
        <v>0</v>
      </c>
      <c r="J243" s="24">
        <f t="shared" si="91"/>
        <v>0</v>
      </c>
      <c r="K243" s="24">
        <f t="shared" si="92"/>
        <v>0</v>
      </c>
      <c r="L243" s="25">
        <f t="shared" si="93"/>
        <v>0</v>
      </c>
      <c r="M243" s="24">
        <f t="shared" si="94"/>
        <v>0</v>
      </c>
      <c r="N243" s="19">
        <f t="shared" si="80"/>
        <v>0</v>
      </c>
      <c r="O243" s="19">
        <f t="shared" si="95"/>
        <v>0</v>
      </c>
      <c r="P243" s="19">
        <f t="shared" si="96"/>
        <v>32.131739816948752</v>
      </c>
      <c r="Q243" s="24">
        <f t="shared" si="104"/>
        <v>0</v>
      </c>
      <c r="R243" s="34">
        <f t="shared" si="97"/>
        <v>11</v>
      </c>
      <c r="S243" s="24">
        <f t="shared" si="84"/>
        <v>0</v>
      </c>
      <c r="T243" s="24">
        <f t="shared" si="85"/>
        <v>0</v>
      </c>
      <c r="U243" s="24">
        <f t="shared" si="86"/>
        <v>0</v>
      </c>
      <c r="V243" s="4">
        <f t="shared" si="98"/>
        <v>0</v>
      </c>
      <c r="W243" s="4">
        <f t="shared" si="81"/>
        <v>0</v>
      </c>
      <c r="Y243" s="25">
        <f t="shared" si="101"/>
        <v>525</v>
      </c>
      <c r="Z243" s="24">
        <f t="shared" si="102"/>
        <v>3.3</v>
      </c>
      <c r="AA243" s="24">
        <f t="shared" si="103"/>
        <v>393.61053719208343</v>
      </c>
      <c r="AB243" s="24">
        <f t="shared" si="99"/>
        <v>196.67966534088134</v>
      </c>
    </row>
    <row r="244" spans="1:28" ht="14.65" thickBot="1" x14ac:dyDescent="0.5">
      <c r="A244" s="27" t="s">
        <v>301</v>
      </c>
      <c r="B244" s="27">
        <v>62.5</v>
      </c>
      <c r="C244" s="27">
        <f t="shared" si="87"/>
        <v>62.5</v>
      </c>
      <c r="D244" s="4">
        <f t="shared" si="88"/>
        <v>0</v>
      </c>
      <c r="E244" s="4">
        <f t="shared" si="82"/>
        <v>0</v>
      </c>
      <c r="F244" s="4">
        <f t="shared" si="89"/>
        <v>25</v>
      </c>
      <c r="G244" s="4">
        <f t="shared" si="100"/>
        <v>6025</v>
      </c>
      <c r="H244">
        <f t="shared" si="83"/>
        <v>1</v>
      </c>
      <c r="I244" s="24">
        <f t="shared" si="90"/>
        <v>0</v>
      </c>
      <c r="J244" s="24">
        <f t="shared" si="91"/>
        <v>0</v>
      </c>
      <c r="K244" s="24">
        <f t="shared" si="92"/>
        <v>0</v>
      </c>
      <c r="L244" s="25">
        <f t="shared" si="93"/>
        <v>0</v>
      </c>
      <c r="M244" s="24">
        <f t="shared" si="94"/>
        <v>0</v>
      </c>
      <c r="N244" s="19">
        <f t="shared" si="80"/>
        <v>0</v>
      </c>
      <c r="O244" s="19">
        <f t="shared" si="95"/>
        <v>0</v>
      </c>
      <c r="P244" s="19">
        <f t="shared" si="96"/>
        <v>32.131739816948752</v>
      </c>
      <c r="Q244" s="24">
        <f t="shared" si="104"/>
        <v>0</v>
      </c>
      <c r="R244" s="34">
        <f t="shared" si="97"/>
        <v>11</v>
      </c>
      <c r="S244" s="24">
        <f t="shared" si="84"/>
        <v>0</v>
      </c>
      <c r="T244" s="24">
        <f t="shared" si="85"/>
        <v>0</v>
      </c>
      <c r="U244" s="24">
        <f t="shared" si="86"/>
        <v>0</v>
      </c>
      <c r="V244" s="4">
        <f t="shared" si="98"/>
        <v>0</v>
      </c>
      <c r="W244" s="4">
        <f t="shared" si="81"/>
        <v>0</v>
      </c>
      <c r="Y244" s="25">
        <f t="shared" si="101"/>
        <v>525</v>
      </c>
      <c r="Z244" s="24">
        <f t="shared" si="102"/>
        <v>3.3</v>
      </c>
      <c r="AA244" s="24">
        <f t="shared" si="103"/>
        <v>393.61053719208343</v>
      </c>
      <c r="AB244" s="24">
        <f t="shared" si="99"/>
        <v>196.67966534088134</v>
      </c>
    </row>
    <row r="245" spans="1:28" ht="14.65" thickBot="1" x14ac:dyDescent="0.5">
      <c r="A245" s="27" t="s">
        <v>302</v>
      </c>
      <c r="B245" s="27">
        <v>62.5</v>
      </c>
      <c r="C245" s="27">
        <f t="shared" si="87"/>
        <v>62.5</v>
      </c>
      <c r="D245" s="4">
        <f t="shared" si="88"/>
        <v>0</v>
      </c>
      <c r="E245" s="4">
        <f t="shared" si="82"/>
        <v>0</v>
      </c>
      <c r="F245" s="4">
        <f t="shared" si="89"/>
        <v>25</v>
      </c>
      <c r="G245" s="4">
        <f t="shared" si="100"/>
        <v>6050</v>
      </c>
      <c r="H245">
        <f t="shared" si="83"/>
        <v>2</v>
      </c>
      <c r="I245" s="24">
        <f t="shared" si="90"/>
        <v>0</v>
      </c>
      <c r="J245" s="24">
        <f t="shared" si="91"/>
        <v>0</v>
      </c>
      <c r="K245" s="24">
        <f t="shared" si="92"/>
        <v>0</v>
      </c>
      <c r="L245" s="25">
        <f t="shared" si="93"/>
        <v>0</v>
      </c>
      <c r="M245" s="24">
        <f t="shared" si="94"/>
        <v>0</v>
      </c>
      <c r="N245" s="19">
        <f t="shared" si="80"/>
        <v>0</v>
      </c>
      <c r="O245" s="19">
        <f t="shared" si="95"/>
        <v>0</v>
      </c>
      <c r="P245" s="19">
        <f t="shared" si="96"/>
        <v>32.131739816948752</v>
      </c>
      <c r="Q245" s="24">
        <f t="shared" si="104"/>
        <v>0</v>
      </c>
      <c r="R245" s="34">
        <f t="shared" si="97"/>
        <v>11</v>
      </c>
      <c r="S245" s="24">
        <f t="shared" si="84"/>
        <v>0</v>
      </c>
      <c r="T245" s="24">
        <f t="shared" si="85"/>
        <v>0</v>
      </c>
      <c r="U245" s="24">
        <f t="shared" si="86"/>
        <v>0</v>
      </c>
      <c r="V245" s="4">
        <f t="shared" si="98"/>
        <v>0</v>
      </c>
      <c r="W245" s="4">
        <f t="shared" si="81"/>
        <v>0</v>
      </c>
      <c r="Y245" s="25">
        <f t="shared" si="101"/>
        <v>525</v>
      </c>
      <c r="Z245" s="24">
        <f t="shared" si="102"/>
        <v>3.3</v>
      </c>
      <c r="AA245" s="24">
        <f t="shared" si="103"/>
        <v>393.61053719208343</v>
      </c>
      <c r="AB245" s="24">
        <f t="shared" si="99"/>
        <v>196.67966534088134</v>
      </c>
    </row>
    <row r="246" spans="1:28" ht="14.65" thickBot="1" x14ac:dyDescent="0.5">
      <c r="A246" s="27" t="s">
        <v>303</v>
      </c>
      <c r="B246" s="27">
        <v>62.5</v>
      </c>
      <c r="C246" s="27">
        <f t="shared" si="87"/>
        <v>62.5</v>
      </c>
      <c r="D246" s="4">
        <f t="shared" si="88"/>
        <v>0</v>
      </c>
      <c r="E246" s="4">
        <f t="shared" si="82"/>
        <v>0</v>
      </c>
      <c r="F246" s="4">
        <f t="shared" si="89"/>
        <v>25</v>
      </c>
      <c r="G246" s="4">
        <f t="shared" si="100"/>
        <v>6075</v>
      </c>
      <c r="H246">
        <f t="shared" si="83"/>
        <v>3</v>
      </c>
      <c r="I246" s="24">
        <f t="shared" si="90"/>
        <v>0</v>
      </c>
      <c r="J246" s="24">
        <f t="shared" si="91"/>
        <v>0</v>
      </c>
      <c r="K246" s="24">
        <f t="shared" si="92"/>
        <v>0</v>
      </c>
      <c r="L246" s="25">
        <f t="shared" si="93"/>
        <v>0</v>
      </c>
      <c r="M246" s="24">
        <f t="shared" si="94"/>
        <v>0</v>
      </c>
      <c r="N246" s="19">
        <f t="shared" si="80"/>
        <v>0</v>
      </c>
      <c r="O246" s="19">
        <f t="shared" si="95"/>
        <v>0</v>
      </c>
      <c r="P246" s="19">
        <f t="shared" si="96"/>
        <v>32.131739816948752</v>
      </c>
      <c r="Q246" s="24">
        <f t="shared" si="104"/>
        <v>0</v>
      </c>
      <c r="R246" s="34">
        <f t="shared" si="97"/>
        <v>11</v>
      </c>
      <c r="S246" s="24">
        <f t="shared" si="84"/>
        <v>0</v>
      </c>
      <c r="T246" s="24">
        <f t="shared" si="85"/>
        <v>0</v>
      </c>
      <c r="U246" s="24">
        <f t="shared" si="86"/>
        <v>0</v>
      </c>
      <c r="V246" s="4">
        <f t="shared" si="98"/>
        <v>0</v>
      </c>
      <c r="W246" s="4">
        <f t="shared" si="81"/>
        <v>0</v>
      </c>
      <c r="Y246" s="25">
        <f t="shared" si="101"/>
        <v>525</v>
      </c>
      <c r="Z246" s="24">
        <f t="shared" si="102"/>
        <v>3.3</v>
      </c>
      <c r="AA246" s="24">
        <f t="shared" si="103"/>
        <v>393.61053719208343</v>
      </c>
      <c r="AB246" s="24">
        <f t="shared" si="99"/>
        <v>196.67966534088134</v>
      </c>
    </row>
    <row r="247" spans="1:28" ht="14.65" thickBot="1" x14ac:dyDescent="0.5">
      <c r="A247" s="27" t="s">
        <v>304</v>
      </c>
      <c r="B247" s="27">
        <v>62.5</v>
      </c>
      <c r="C247" s="27">
        <f t="shared" si="87"/>
        <v>62.5</v>
      </c>
      <c r="D247" s="4">
        <f t="shared" si="88"/>
        <v>0</v>
      </c>
      <c r="E247" s="4">
        <f t="shared" si="82"/>
        <v>0</v>
      </c>
      <c r="F247" s="4">
        <f t="shared" si="89"/>
        <v>25</v>
      </c>
      <c r="G247" s="4">
        <f t="shared" si="100"/>
        <v>6100</v>
      </c>
      <c r="H247">
        <f t="shared" si="83"/>
        <v>0</v>
      </c>
      <c r="I247" s="24">
        <f t="shared" si="90"/>
        <v>0</v>
      </c>
      <c r="J247" s="24">
        <f t="shared" si="91"/>
        <v>0</v>
      </c>
      <c r="K247" s="24">
        <f t="shared" si="92"/>
        <v>0</v>
      </c>
      <c r="L247" s="25">
        <f t="shared" si="93"/>
        <v>0</v>
      </c>
      <c r="M247" s="24">
        <f t="shared" si="94"/>
        <v>0</v>
      </c>
      <c r="N247" s="19">
        <f t="shared" si="80"/>
        <v>0</v>
      </c>
      <c r="O247" s="19">
        <f t="shared" si="95"/>
        <v>0</v>
      </c>
      <c r="P247" s="19">
        <f t="shared" si="96"/>
        <v>32.131739816948752</v>
      </c>
      <c r="Q247" s="24">
        <f t="shared" si="104"/>
        <v>0</v>
      </c>
      <c r="R247" s="34">
        <f t="shared" si="97"/>
        <v>11</v>
      </c>
      <c r="S247" s="24">
        <f t="shared" si="84"/>
        <v>0</v>
      </c>
      <c r="T247" s="24">
        <f t="shared" si="85"/>
        <v>0</v>
      </c>
      <c r="U247" s="24">
        <f t="shared" si="86"/>
        <v>0</v>
      </c>
      <c r="V247" s="4">
        <f t="shared" si="98"/>
        <v>0</v>
      </c>
      <c r="W247" s="4">
        <f t="shared" si="81"/>
        <v>0</v>
      </c>
      <c r="Y247" s="25">
        <f t="shared" si="101"/>
        <v>525</v>
      </c>
      <c r="Z247" s="24">
        <f t="shared" si="102"/>
        <v>3.3</v>
      </c>
      <c r="AA247" s="24">
        <f t="shared" si="103"/>
        <v>393.61053719208343</v>
      </c>
      <c r="AB247" s="24">
        <f t="shared" si="99"/>
        <v>196.67966534088134</v>
      </c>
    </row>
    <row r="248" spans="1:28" ht="14.65" thickBot="1" x14ac:dyDescent="0.5">
      <c r="A248" s="27" t="s">
        <v>305</v>
      </c>
      <c r="B248" s="27">
        <v>62.5</v>
      </c>
      <c r="C248" s="27">
        <f t="shared" si="87"/>
        <v>62.5</v>
      </c>
      <c r="D248" s="4">
        <f t="shared" si="88"/>
        <v>0</v>
      </c>
      <c r="E248" s="4">
        <f t="shared" si="82"/>
        <v>0</v>
      </c>
      <c r="F248" s="4">
        <f t="shared" si="89"/>
        <v>25</v>
      </c>
      <c r="G248" s="4">
        <f t="shared" si="100"/>
        <v>6125</v>
      </c>
      <c r="H248">
        <f t="shared" si="83"/>
        <v>1</v>
      </c>
      <c r="I248" s="24">
        <f t="shared" si="90"/>
        <v>0</v>
      </c>
      <c r="J248" s="24">
        <f t="shared" si="91"/>
        <v>0</v>
      </c>
      <c r="K248" s="24">
        <f t="shared" si="92"/>
        <v>0</v>
      </c>
      <c r="L248" s="25">
        <f t="shared" si="93"/>
        <v>0</v>
      </c>
      <c r="M248" s="24">
        <f t="shared" si="94"/>
        <v>0</v>
      </c>
      <c r="N248" s="19">
        <f t="shared" si="80"/>
        <v>0</v>
      </c>
      <c r="O248" s="19">
        <f t="shared" si="95"/>
        <v>0</v>
      </c>
      <c r="P248" s="19">
        <f t="shared" si="96"/>
        <v>32.131739816948752</v>
      </c>
      <c r="Q248" s="24">
        <f t="shared" si="104"/>
        <v>0</v>
      </c>
      <c r="R248" s="34">
        <f t="shared" si="97"/>
        <v>11</v>
      </c>
      <c r="S248" s="24">
        <f t="shared" si="84"/>
        <v>0</v>
      </c>
      <c r="T248" s="24">
        <f t="shared" si="85"/>
        <v>0</v>
      </c>
      <c r="U248" s="24">
        <f t="shared" si="86"/>
        <v>0</v>
      </c>
      <c r="V248" s="4">
        <f t="shared" si="98"/>
        <v>0</v>
      </c>
      <c r="W248" s="4">
        <f t="shared" si="81"/>
        <v>0</v>
      </c>
      <c r="Y248" s="25">
        <f t="shared" si="101"/>
        <v>525</v>
      </c>
      <c r="Z248" s="24">
        <f t="shared" si="102"/>
        <v>3.3</v>
      </c>
      <c r="AA248" s="24">
        <f t="shared" si="103"/>
        <v>393.61053719208343</v>
      </c>
      <c r="AB248" s="24">
        <f t="shared" si="99"/>
        <v>196.67966534088134</v>
      </c>
    </row>
    <row r="249" spans="1:28" ht="14.65" thickBot="1" x14ac:dyDescent="0.5">
      <c r="A249" s="27" t="s">
        <v>306</v>
      </c>
      <c r="B249" s="27">
        <v>62.5</v>
      </c>
      <c r="C249" s="27">
        <f t="shared" si="87"/>
        <v>62.5</v>
      </c>
      <c r="D249" s="4">
        <f t="shared" si="88"/>
        <v>0</v>
      </c>
      <c r="E249" s="4">
        <f t="shared" si="82"/>
        <v>0</v>
      </c>
      <c r="F249" s="4">
        <f t="shared" si="89"/>
        <v>25</v>
      </c>
      <c r="G249" s="4">
        <f t="shared" si="100"/>
        <v>6150</v>
      </c>
      <c r="H249">
        <f t="shared" si="83"/>
        <v>2</v>
      </c>
      <c r="I249" s="24">
        <f t="shared" si="90"/>
        <v>0</v>
      </c>
      <c r="J249" s="24">
        <f t="shared" si="91"/>
        <v>0</v>
      </c>
      <c r="K249" s="24">
        <f t="shared" si="92"/>
        <v>0</v>
      </c>
      <c r="L249" s="25">
        <f t="shared" si="93"/>
        <v>0</v>
      </c>
      <c r="M249" s="24">
        <f t="shared" si="94"/>
        <v>0</v>
      </c>
      <c r="N249" s="19">
        <f t="shared" si="80"/>
        <v>0</v>
      </c>
      <c r="O249" s="19">
        <f t="shared" si="95"/>
        <v>0</v>
      </c>
      <c r="P249" s="19">
        <f t="shared" si="96"/>
        <v>32.131739816948752</v>
      </c>
      <c r="Q249" s="24">
        <f t="shared" si="104"/>
        <v>0</v>
      </c>
      <c r="R249" s="34">
        <f t="shared" si="97"/>
        <v>11</v>
      </c>
      <c r="S249" s="24">
        <f t="shared" si="84"/>
        <v>0</v>
      </c>
      <c r="T249" s="24">
        <f t="shared" si="85"/>
        <v>0</v>
      </c>
      <c r="U249" s="24">
        <f t="shared" si="86"/>
        <v>0</v>
      </c>
      <c r="V249" s="4">
        <f t="shared" si="98"/>
        <v>0</v>
      </c>
      <c r="W249" s="4">
        <f t="shared" si="81"/>
        <v>0</v>
      </c>
      <c r="Y249" s="25">
        <f t="shared" si="101"/>
        <v>525</v>
      </c>
      <c r="Z249" s="24">
        <f t="shared" si="102"/>
        <v>3.3</v>
      </c>
      <c r="AA249" s="24">
        <f t="shared" si="103"/>
        <v>393.61053719208343</v>
      </c>
      <c r="AB249" s="24">
        <f t="shared" si="99"/>
        <v>196.67966534088134</v>
      </c>
    </row>
    <row r="250" spans="1:28" ht="14.65" thickBot="1" x14ac:dyDescent="0.5">
      <c r="A250" s="27" t="s">
        <v>307</v>
      </c>
      <c r="B250" s="27">
        <v>62.5</v>
      </c>
      <c r="C250" s="27">
        <f t="shared" si="87"/>
        <v>62.5</v>
      </c>
      <c r="D250" s="4">
        <f t="shared" si="88"/>
        <v>0</v>
      </c>
      <c r="E250" s="4">
        <f t="shared" si="82"/>
        <v>0</v>
      </c>
      <c r="F250" s="4">
        <f t="shared" si="89"/>
        <v>25</v>
      </c>
      <c r="G250" s="4">
        <f t="shared" si="100"/>
        <v>6175</v>
      </c>
      <c r="H250">
        <f t="shared" si="83"/>
        <v>3</v>
      </c>
      <c r="I250" s="24">
        <f t="shared" si="90"/>
        <v>0</v>
      </c>
      <c r="J250" s="24">
        <f t="shared" si="91"/>
        <v>0</v>
      </c>
      <c r="K250" s="24">
        <f t="shared" si="92"/>
        <v>0</v>
      </c>
      <c r="L250" s="25">
        <f t="shared" si="93"/>
        <v>0</v>
      </c>
      <c r="M250" s="24">
        <f t="shared" si="94"/>
        <v>0</v>
      </c>
      <c r="N250" s="19">
        <f t="shared" si="80"/>
        <v>0</v>
      </c>
      <c r="O250" s="19">
        <f t="shared" si="95"/>
        <v>0</v>
      </c>
      <c r="P250" s="19">
        <f t="shared" si="96"/>
        <v>32.131739816948752</v>
      </c>
      <c r="Q250" s="24">
        <f t="shared" si="104"/>
        <v>0</v>
      </c>
      <c r="R250" s="34">
        <f t="shared" si="97"/>
        <v>11</v>
      </c>
      <c r="S250" s="24">
        <f t="shared" si="84"/>
        <v>0</v>
      </c>
      <c r="T250" s="24">
        <f t="shared" si="85"/>
        <v>0</v>
      </c>
      <c r="U250" s="24">
        <f t="shared" si="86"/>
        <v>0</v>
      </c>
      <c r="V250" s="4">
        <f t="shared" si="98"/>
        <v>0</v>
      </c>
      <c r="W250" s="4">
        <f t="shared" si="81"/>
        <v>0</v>
      </c>
      <c r="Y250" s="25">
        <f t="shared" si="101"/>
        <v>525</v>
      </c>
      <c r="Z250" s="24">
        <f t="shared" si="102"/>
        <v>3.3</v>
      </c>
      <c r="AA250" s="24">
        <f t="shared" si="103"/>
        <v>393.61053719208343</v>
      </c>
      <c r="AB250" s="24">
        <f t="shared" si="99"/>
        <v>196.67966534088134</v>
      </c>
    </row>
    <row r="251" spans="1:28" ht="14.65" thickBot="1" x14ac:dyDescent="0.5">
      <c r="A251" s="27" t="s">
        <v>308</v>
      </c>
      <c r="B251" s="27">
        <v>62.5</v>
      </c>
      <c r="C251" s="27">
        <f t="shared" si="87"/>
        <v>62.5</v>
      </c>
      <c r="D251" s="4">
        <f t="shared" si="88"/>
        <v>0</v>
      </c>
      <c r="E251" s="4">
        <f t="shared" si="82"/>
        <v>0</v>
      </c>
      <c r="F251" s="4">
        <f t="shared" si="89"/>
        <v>25</v>
      </c>
      <c r="G251" s="4">
        <f t="shared" si="100"/>
        <v>6200</v>
      </c>
      <c r="H251">
        <f t="shared" si="83"/>
        <v>0</v>
      </c>
      <c r="I251" s="24">
        <f t="shared" si="90"/>
        <v>0</v>
      </c>
      <c r="J251" s="24">
        <f t="shared" si="91"/>
        <v>0</v>
      </c>
      <c r="K251" s="24">
        <f t="shared" si="92"/>
        <v>0</v>
      </c>
      <c r="L251" s="25">
        <f t="shared" si="93"/>
        <v>0</v>
      </c>
      <c r="M251" s="24">
        <f t="shared" si="94"/>
        <v>0</v>
      </c>
      <c r="N251" s="19">
        <f t="shared" si="80"/>
        <v>0</v>
      </c>
      <c r="O251" s="19">
        <f t="shared" si="95"/>
        <v>0</v>
      </c>
      <c r="P251" s="19">
        <f t="shared" si="96"/>
        <v>32.131739816948752</v>
      </c>
      <c r="Q251" s="24">
        <f t="shared" si="104"/>
        <v>0</v>
      </c>
      <c r="R251" s="34">
        <f t="shared" si="97"/>
        <v>11</v>
      </c>
      <c r="S251" s="24">
        <f t="shared" si="84"/>
        <v>0</v>
      </c>
      <c r="T251" s="24">
        <f t="shared" si="85"/>
        <v>0</v>
      </c>
      <c r="U251" s="24">
        <f t="shared" si="86"/>
        <v>0</v>
      </c>
      <c r="V251" s="4">
        <f t="shared" si="98"/>
        <v>0</v>
      </c>
      <c r="W251" s="4">
        <f t="shared" si="81"/>
        <v>0</v>
      </c>
      <c r="Y251" s="25">
        <f t="shared" si="101"/>
        <v>525</v>
      </c>
      <c r="Z251" s="24">
        <f t="shared" si="102"/>
        <v>3.3</v>
      </c>
      <c r="AA251" s="24">
        <f t="shared" si="103"/>
        <v>393.61053719208343</v>
      </c>
      <c r="AB251" s="24">
        <f t="shared" si="99"/>
        <v>196.67966534088134</v>
      </c>
    </row>
    <row r="252" spans="1:28" ht="14.65" thickBot="1" x14ac:dyDescent="0.5">
      <c r="A252" s="27" t="s">
        <v>309</v>
      </c>
      <c r="B252" s="27">
        <v>62.5</v>
      </c>
      <c r="C252" s="27">
        <f t="shared" si="87"/>
        <v>62.5</v>
      </c>
      <c r="D252" s="4">
        <f t="shared" si="88"/>
        <v>0</v>
      </c>
      <c r="E252" s="4">
        <f t="shared" si="82"/>
        <v>0</v>
      </c>
      <c r="F252" s="4">
        <f t="shared" si="89"/>
        <v>25</v>
      </c>
      <c r="G252" s="4">
        <f t="shared" si="100"/>
        <v>6225</v>
      </c>
      <c r="H252">
        <f t="shared" si="83"/>
        <v>1</v>
      </c>
      <c r="I252" s="24">
        <f t="shared" si="90"/>
        <v>0</v>
      </c>
      <c r="J252" s="24">
        <f t="shared" si="91"/>
        <v>0</v>
      </c>
      <c r="K252" s="24">
        <f t="shared" si="92"/>
        <v>0</v>
      </c>
      <c r="L252" s="25">
        <f t="shared" si="93"/>
        <v>0</v>
      </c>
      <c r="M252" s="24">
        <f t="shared" si="94"/>
        <v>0</v>
      </c>
      <c r="N252" s="19">
        <f t="shared" si="80"/>
        <v>0</v>
      </c>
      <c r="O252" s="19">
        <f t="shared" si="95"/>
        <v>0</v>
      </c>
      <c r="P252" s="19">
        <f t="shared" si="96"/>
        <v>32.131739816948752</v>
      </c>
      <c r="Q252" s="24">
        <f t="shared" si="104"/>
        <v>0</v>
      </c>
      <c r="R252" s="34">
        <f t="shared" si="97"/>
        <v>11</v>
      </c>
      <c r="S252" s="24">
        <f t="shared" si="84"/>
        <v>0</v>
      </c>
      <c r="T252" s="24">
        <f t="shared" si="85"/>
        <v>0</v>
      </c>
      <c r="U252" s="24">
        <f t="shared" si="86"/>
        <v>0</v>
      </c>
      <c r="V252" s="4">
        <f t="shared" si="98"/>
        <v>0</v>
      </c>
      <c r="W252" s="4">
        <f t="shared" si="81"/>
        <v>0</v>
      </c>
      <c r="Y252" s="25">
        <f t="shared" si="101"/>
        <v>525</v>
      </c>
      <c r="Z252" s="24">
        <f t="shared" si="102"/>
        <v>3.3</v>
      </c>
      <c r="AA252" s="24">
        <f t="shared" si="103"/>
        <v>393.61053719208343</v>
      </c>
      <c r="AB252" s="24">
        <f t="shared" si="99"/>
        <v>196.67966534088134</v>
      </c>
    </row>
    <row r="253" spans="1:28" ht="14.65" thickBot="1" x14ac:dyDescent="0.5">
      <c r="A253" s="27" t="s">
        <v>310</v>
      </c>
      <c r="B253" s="27">
        <v>62.5</v>
      </c>
      <c r="C253" s="27">
        <f t="shared" si="87"/>
        <v>62.5</v>
      </c>
      <c r="D253" s="4">
        <f t="shared" si="88"/>
        <v>0</v>
      </c>
      <c r="E253" s="4">
        <f t="shared" si="82"/>
        <v>0</v>
      </c>
      <c r="F253" s="4">
        <f t="shared" si="89"/>
        <v>25</v>
      </c>
      <c r="G253" s="4">
        <f t="shared" si="100"/>
        <v>6250</v>
      </c>
      <c r="H253">
        <f t="shared" si="83"/>
        <v>2</v>
      </c>
      <c r="I253" s="24">
        <f t="shared" si="90"/>
        <v>0</v>
      </c>
      <c r="J253" s="24">
        <f t="shared" si="91"/>
        <v>0</v>
      </c>
      <c r="K253" s="24">
        <f t="shared" si="92"/>
        <v>0</v>
      </c>
      <c r="L253" s="25">
        <f t="shared" si="93"/>
        <v>0</v>
      </c>
      <c r="M253" s="24">
        <f t="shared" si="94"/>
        <v>0</v>
      </c>
      <c r="N253" s="19">
        <f t="shared" si="80"/>
        <v>0</v>
      </c>
      <c r="O253" s="19">
        <f t="shared" si="95"/>
        <v>0</v>
      </c>
      <c r="P253" s="19">
        <f t="shared" si="96"/>
        <v>32.131739816948752</v>
      </c>
      <c r="Q253" s="24">
        <f t="shared" si="104"/>
        <v>0</v>
      </c>
      <c r="R253" s="34">
        <f t="shared" si="97"/>
        <v>11</v>
      </c>
      <c r="S253" s="24">
        <f t="shared" si="84"/>
        <v>0</v>
      </c>
      <c r="T253" s="24">
        <f t="shared" si="85"/>
        <v>0</v>
      </c>
      <c r="U253" s="24">
        <f t="shared" si="86"/>
        <v>0</v>
      </c>
      <c r="V253" s="4">
        <f t="shared" si="98"/>
        <v>0</v>
      </c>
      <c r="W253" s="4">
        <f t="shared" si="81"/>
        <v>0</v>
      </c>
      <c r="Y253" s="25">
        <f t="shared" si="101"/>
        <v>525</v>
      </c>
      <c r="Z253" s="24">
        <f t="shared" si="102"/>
        <v>3.3</v>
      </c>
      <c r="AA253" s="24">
        <f t="shared" si="103"/>
        <v>393.61053719208343</v>
      </c>
      <c r="AB253" s="24">
        <f t="shared" si="99"/>
        <v>196.67966534088134</v>
      </c>
    </row>
    <row r="254" spans="1:28" ht="14.65" thickBot="1" x14ac:dyDescent="0.5">
      <c r="A254" s="27" t="s">
        <v>311</v>
      </c>
      <c r="B254" s="27">
        <v>62.5</v>
      </c>
      <c r="C254" s="27">
        <f t="shared" si="87"/>
        <v>62.5</v>
      </c>
      <c r="D254" s="4">
        <f t="shared" si="88"/>
        <v>0</v>
      </c>
      <c r="E254" s="4">
        <f t="shared" si="82"/>
        <v>0</v>
      </c>
      <c r="F254" s="4">
        <f t="shared" si="89"/>
        <v>25</v>
      </c>
      <c r="G254" s="4">
        <f t="shared" si="100"/>
        <v>6275</v>
      </c>
      <c r="H254">
        <f t="shared" si="83"/>
        <v>3</v>
      </c>
      <c r="I254" s="24">
        <f t="shared" si="90"/>
        <v>0</v>
      </c>
      <c r="J254" s="24">
        <f t="shared" si="91"/>
        <v>0</v>
      </c>
      <c r="K254" s="24">
        <f t="shared" si="92"/>
        <v>0</v>
      </c>
      <c r="L254" s="25">
        <f t="shared" si="93"/>
        <v>0</v>
      </c>
      <c r="M254" s="24">
        <f t="shared" si="94"/>
        <v>0</v>
      </c>
      <c r="N254" s="19">
        <f t="shared" si="80"/>
        <v>0</v>
      </c>
      <c r="O254" s="19">
        <f t="shared" si="95"/>
        <v>0</v>
      </c>
      <c r="P254" s="19">
        <f t="shared" si="96"/>
        <v>32.131739816948752</v>
      </c>
      <c r="Q254" s="24">
        <f t="shared" si="104"/>
        <v>0</v>
      </c>
      <c r="R254" s="34">
        <f t="shared" si="97"/>
        <v>11</v>
      </c>
      <c r="S254" s="24">
        <f t="shared" si="84"/>
        <v>0</v>
      </c>
      <c r="T254" s="24">
        <f t="shared" si="85"/>
        <v>0</v>
      </c>
      <c r="U254" s="24">
        <f t="shared" si="86"/>
        <v>0</v>
      </c>
      <c r="V254" s="4">
        <f t="shared" si="98"/>
        <v>0</v>
      </c>
      <c r="W254" s="4">
        <f t="shared" si="81"/>
        <v>0</v>
      </c>
      <c r="Y254" s="25">
        <f t="shared" si="101"/>
        <v>525</v>
      </c>
      <c r="Z254" s="24">
        <f t="shared" si="102"/>
        <v>3.3</v>
      </c>
      <c r="AA254" s="24">
        <f t="shared" si="103"/>
        <v>393.61053719208343</v>
      </c>
      <c r="AB254" s="24">
        <f t="shared" si="99"/>
        <v>196.67966534088134</v>
      </c>
    </row>
    <row r="255" spans="1:28" ht="14.65" thickBot="1" x14ac:dyDescent="0.5">
      <c r="A255" s="27" t="s">
        <v>312</v>
      </c>
      <c r="B255" s="27">
        <v>62.5</v>
      </c>
      <c r="C255" s="27">
        <f t="shared" si="87"/>
        <v>62.5</v>
      </c>
      <c r="D255" s="4">
        <f t="shared" si="88"/>
        <v>0</v>
      </c>
      <c r="E255" s="4">
        <f t="shared" si="82"/>
        <v>0</v>
      </c>
      <c r="F255" s="4">
        <f t="shared" si="89"/>
        <v>25</v>
      </c>
      <c r="G255" s="4">
        <f t="shared" si="100"/>
        <v>6300</v>
      </c>
      <c r="H255">
        <f t="shared" si="83"/>
        <v>0</v>
      </c>
      <c r="I255" s="24">
        <f t="shared" si="90"/>
        <v>0</v>
      </c>
      <c r="J255" s="24">
        <f t="shared" si="91"/>
        <v>0</v>
      </c>
      <c r="K255" s="24">
        <f t="shared" si="92"/>
        <v>0</v>
      </c>
      <c r="L255" s="25">
        <f t="shared" si="93"/>
        <v>0</v>
      </c>
      <c r="M255" s="24">
        <f t="shared" si="94"/>
        <v>0</v>
      </c>
      <c r="N255" s="19">
        <f t="shared" si="80"/>
        <v>0</v>
      </c>
      <c r="O255" s="19">
        <f t="shared" si="95"/>
        <v>0</v>
      </c>
      <c r="P255" s="19">
        <f t="shared" si="96"/>
        <v>32.131739816948752</v>
      </c>
      <c r="Q255" s="24">
        <f t="shared" si="104"/>
        <v>0</v>
      </c>
      <c r="R255" s="34">
        <f t="shared" si="97"/>
        <v>11</v>
      </c>
      <c r="S255" s="24">
        <f t="shared" si="84"/>
        <v>0</v>
      </c>
      <c r="T255" s="24">
        <f t="shared" si="85"/>
        <v>0</v>
      </c>
      <c r="U255" s="24">
        <f t="shared" si="86"/>
        <v>0</v>
      </c>
      <c r="V255" s="4">
        <f t="shared" si="98"/>
        <v>0</v>
      </c>
      <c r="W255" s="4">
        <f t="shared" si="81"/>
        <v>0</v>
      </c>
      <c r="Y255" s="25">
        <f t="shared" si="101"/>
        <v>525</v>
      </c>
      <c r="Z255" s="24">
        <f t="shared" si="102"/>
        <v>3.3</v>
      </c>
      <c r="AA255" s="24">
        <f t="shared" si="103"/>
        <v>393.61053719208343</v>
      </c>
      <c r="AB255" s="24">
        <f t="shared" si="99"/>
        <v>196.67966534088134</v>
      </c>
    </row>
    <row r="256" spans="1:28" ht="14.65" thickBot="1" x14ac:dyDescent="0.5">
      <c r="A256" s="27" t="s">
        <v>313</v>
      </c>
      <c r="B256" s="27">
        <v>62.5</v>
      </c>
      <c r="C256" s="27">
        <f t="shared" si="87"/>
        <v>62.5</v>
      </c>
      <c r="D256" s="4">
        <f t="shared" si="88"/>
        <v>0</v>
      </c>
      <c r="E256" s="4">
        <f t="shared" si="82"/>
        <v>0</v>
      </c>
      <c r="F256" s="4">
        <f t="shared" si="89"/>
        <v>25</v>
      </c>
      <c r="G256" s="4">
        <f t="shared" si="100"/>
        <v>6325</v>
      </c>
      <c r="H256">
        <f t="shared" si="83"/>
        <v>1</v>
      </c>
      <c r="I256" s="24">
        <f t="shared" si="90"/>
        <v>0</v>
      </c>
      <c r="J256" s="24">
        <f t="shared" si="91"/>
        <v>0</v>
      </c>
      <c r="K256" s="24">
        <f t="shared" si="92"/>
        <v>0</v>
      </c>
      <c r="L256" s="25">
        <f t="shared" si="93"/>
        <v>0</v>
      </c>
      <c r="M256" s="24">
        <f t="shared" si="94"/>
        <v>0</v>
      </c>
      <c r="N256" s="19">
        <f t="shared" si="80"/>
        <v>0</v>
      </c>
      <c r="O256" s="19">
        <f t="shared" si="95"/>
        <v>0</v>
      </c>
      <c r="P256" s="19">
        <f t="shared" si="96"/>
        <v>32.131739816948752</v>
      </c>
      <c r="Q256" s="24">
        <f t="shared" si="104"/>
        <v>0</v>
      </c>
      <c r="R256" s="34">
        <f t="shared" si="97"/>
        <v>11</v>
      </c>
      <c r="S256" s="24">
        <f t="shared" si="84"/>
        <v>0</v>
      </c>
      <c r="T256" s="24">
        <f t="shared" si="85"/>
        <v>0</v>
      </c>
      <c r="U256" s="24">
        <f t="shared" si="86"/>
        <v>0</v>
      </c>
      <c r="V256" s="4">
        <f t="shared" si="98"/>
        <v>0</v>
      </c>
      <c r="W256" s="4">
        <f t="shared" si="81"/>
        <v>0</v>
      </c>
      <c r="Y256" s="25">
        <f t="shared" si="101"/>
        <v>525</v>
      </c>
      <c r="Z256" s="24">
        <f t="shared" si="102"/>
        <v>3.3</v>
      </c>
      <c r="AA256" s="24">
        <f t="shared" si="103"/>
        <v>393.61053719208343</v>
      </c>
      <c r="AB256" s="24">
        <f t="shared" si="99"/>
        <v>196.67966534088134</v>
      </c>
    </row>
    <row r="257" spans="1:28" ht="14.65" thickBot="1" x14ac:dyDescent="0.5">
      <c r="A257" s="27" t="s">
        <v>314</v>
      </c>
      <c r="B257" s="27">
        <v>62.5</v>
      </c>
      <c r="C257" s="27">
        <f t="shared" si="87"/>
        <v>62.5</v>
      </c>
      <c r="D257" s="4">
        <f t="shared" si="88"/>
        <v>0</v>
      </c>
      <c r="E257" s="4">
        <f t="shared" si="82"/>
        <v>0</v>
      </c>
      <c r="F257" s="4">
        <f t="shared" si="89"/>
        <v>25</v>
      </c>
      <c r="G257" s="4">
        <f t="shared" si="100"/>
        <v>6350</v>
      </c>
      <c r="H257">
        <f t="shared" si="83"/>
        <v>2</v>
      </c>
      <c r="I257" s="24">
        <f t="shared" si="90"/>
        <v>0</v>
      </c>
      <c r="J257" s="24">
        <f t="shared" si="91"/>
        <v>0</v>
      </c>
      <c r="K257" s="24">
        <f t="shared" si="92"/>
        <v>0</v>
      </c>
      <c r="L257" s="25">
        <f t="shared" si="93"/>
        <v>0</v>
      </c>
      <c r="M257" s="24">
        <f t="shared" si="94"/>
        <v>0</v>
      </c>
      <c r="N257" s="19">
        <f t="shared" si="80"/>
        <v>0</v>
      </c>
      <c r="O257" s="19">
        <f t="shared" si="95"/>
        <v>0</v>
      </c>
      <c r="P257" s="19">
        <f t="shared" si="96"/>
        <v>32.131739816948752</v>
      </c>
      <c r="Q257" s="24">
        <f t="shared" si="104"/>
        <v>0</v>
      </c>
      <c r="R257" s="34">
        <f t="shared" si="97"/>
        <v>11</v>
      </c>
      <c r="S257" s="24">
        <f t="shared" si="84"/>
        <v>0</v>
      </c>
      <c r="T257" s="24">
        <f t="shared" si="85"/>
        <v>0</v>
      </c>
      <c r="U257" s="24">
        <f t="shared" si="86"/>
        <v>0</v>
      </c>
      <c r="V257" s="4">
        <f t="shared" si="98"/>
        <v>0</v>
      </c>
      <c r="W257" s="4">
        <f t="shared" si="81"/>
        <v>0</v>
      </c>
      <c r="Y257" s="25">
        <f t="shared" si="101"/>
        <v>525</v>
      </c>
      <c r="Z257" s="24">
        <f t="shared" si="102"/>
        <v>3.3</v>
      </c>
      <c r="AA257" s="24">
        <f t="shared" si="103"/>
        <v>393.61053719208343</v>
      </c>
      <c r="AB257" s="24">
        <f t="shared" si="99"/>
        <v>196.67966534088134</v>
      </c>
    </row>
    <row r="258" spans="1:28" ht="14.65" thickBot="1" x14ac:dyDescent="0.5">
      <c r="A258" s="27" t="s">
        <v>315</v>
      </c>
      <c r="B258" s="27">
        <v>62.5</v>
      </c>
      <c r="C258" s="27">
        <f t="shared" si="87"/>
        <v>62.5</v>
      </c>
      <c r="D258" s="4">
        <f t="shared" si="88"/>
        <v>0</v>
      </c>
      <c r="E258" s="4">
        <f t="shared" si="82"/>
        <v>0</v>
      </c>
      <c r="F258" s="4">
        <f t="shared" si="89"/>
        <v>25</v>
      </c>
      <c r="G258" s="4">
        <f t="shared" si="100"/>
        <v>6375</v>
      </c>
      <c r="H258">
        <f t="shared" si="83"/>
        <v>3</v>
      </c>
      <c r="I258" s="24">
        <f t="shared" si="90"/>
        <v>0</v>
      </c>
      <c r="J258" s="24">
        <f t="shared" si="91"/>
        <v>0</v>
      </c>
      <c r="K258" s="24">
        <f t="shared" si="92"/>
        <v>0</v>
      </c>
      <c r="L258" s="25">
        <f t="shared" si="93"/>
        <v>0</v>
      </c>
      <c r="M258" s="24">
        <f t="shared" si="94"/>
        <v>0</v>
      </c>
      <c r="N258" s="19">
        <f t="shared" si="80"/>
        <v>0</v>
      </c>
      <c r="O258" s="19">
        <f t="shared" si="95"/>
        <v>0</v>
      </c>
      <c r="P258" s="19">
        <f t="shared" si="96"/>
        <v>32.131739816948752</v>
      </c>
      <c r="Q258" s="24">
        <f t="shared" si="104"/>
        <v>0</v>
      </c>
      <c r="R258" s="34">
        <f t="shared" si="97"/>
        <v>11</v>
      </c>
      <c r="S258" s="24">
        <f t="shared" si="84"/>
        <v>0</v>
      </c>
      <c r="T258" s="24">
        <f t="shared" si="85"/>
        <v>0</v>
      </c>
      <c r="U258" s="24">
        <f t="shared" si="86"/>
        <v>0</v>
      </c>
      <c r="V258" s="4">
        <f t="shared" si="98"/>
        <v>0</v>
      </c>
      <c r="W258" s="4">
        <f t="shared" si="81"/>
        <v>0</v>
      </c>
      <c r="Y258" s="25">
        <f t="shared" si="101"/>
        <v>525</v>
      </c>
      <c r="Z258" s="24">
        <f t="shared" si="102"/>
        <v>3.3</v>
      </c>
      <c r="AA258" s="24">
        <f t="shared" si="103"/>
        <v>393.61053719208343</v>
      </c>
      <c r="AB258" s="24">
        <f t="shared" si="99"/>
        <v>196.67966534088134</v>
      </c>
    </row>
    <row r="259" spans="1:28" ht="14.65" thickBot="1" x14ac:dyDescent="0.5">
      <c r="A259" s="27" t="s">
        <v>316</v>
      </c>
      <c r="B259" s="27">
        <v>62.5</v>
      </c>
      <c r="C259" s="27">
        <f t="shared" si="87"/>
        <v>62.5</v>
      </c>
      <c r="D259" s="4">
        <f t="shared" si="88"/>
        <v>0</v>
      </c>
      <c r="E259" s="4">
        <f t="shared" si="82"/>
        <v>0</v>
      </c>
      <c r="F259" s="4">
        <f t="shared" si="89"/>
        <v>25</v>
      </c>
      <c r="G259" s="4">
        <f t="shared" si="100"/>
        <v>6400</v>
      </c>
      <c r="H259">
        <f t="shared" si="83"/>
        <v>0</v>
      </c>
      <c r="I259" s="24">
        <f t="shared" si="90"/>
        <v>0</v>
      </c>
      <c r="J259" s="24">
        <f t="shared" si="91"/>
        <v>0</v>
      </c>
      <c r="K259" s="24">
        <f t="shared" si="92"/>
        <v>0</v>
      </c>
      <c r="L259" s="25">
        <f t="shared" si="93"/>
        <v>0</v>
      </c>
      <c r="M259" s="24">
        <f t="shared" si="94"/>
        <v>0</v>
      </c>
      <c r="N259" s="19">
        <f t="shared" si="80"/>
        <v>0</v>
      </c>
      <c r="O259" s="19">
        <f t="shared" si="95"/>
        <v>0</v>
      </c>
      <c r="P259" s="19">
        <f t="shared" si="96"/>
        <v>32.131739816948752</v>
      </c>
      <c r="Q259" s="24">
        <f t="shared" si="104"/>
        <v>0</v>
      </c>
      <c r="R259" s="34">
        <f t="shared" si="97"/>
        <v>11</v>
      </c>
      <c r="S259" s="24">
        <f t="shared" si="84"/>
        <v>0</v>
      </c>
      <c r="T259" s="24">
        <f t="shared" si="85"/>
        <v>0</v>
      </c>
      <c r="U259" s="24">
        <f t="shared" si="86"/>
        <v>0</v>
      </c>
      <c r="V259" s="4">
        <f t="shared" si="98"/>
        <v>0</v>
      </c>
      <c r="W259" s="4">
        <f t="shared" si="81"/>
        <v>0</v>
      </c>
      <c r="Y259" s="25">
        <f t="shared" si="101"/>
        <v>525</v>
      </c>
      <c r="Z259" s="24">
        <f t="shared" si="102"/>
        <v>3.3</v>
      </c>
      <c r="AA259" s="24">
        <f t="shared" si="103"/>
        <v>393.61053719208343</v>
      </c>
      <c r="AB259" s="24">
        <f t="shared" si="99"/>
        <v>196.67966534088134</v>
      </c>
    </row>
    <row r="260" spans="1:28" ht="14.65" thickBot="1" x14ac:dyDescent="0.5">
      <c r="A260" s="27" t="s">
        <v>317</v>
      </c>
      <c r="B260" s="27">
        <v>62.5</v>
      </c>
      <c r="C260" s="27">
        <f t="shared" si="87"/>
        <v>62.5</v>
      </c>
      <c r="D260" s="4">
        <f t="shared" si="88"/>
        <v>0</v>
      </c>
      <c r="E260" s="4">
        <f t="shared" si="82"/>
        <v>0</v>
      </c>
      <c r="F260" s="4">
        <f t="shared" si="89"/>
        <v>25</v>
      </c>
      <c r="G260" s="4">
        <f t="shared" si="100"/>
        <v>6425</v>
      </c>
      <c r="H260">
        <f t="shared" si="83"/>
        <v>1</v>
      </c>
      <c r="I260" s="24">
        <f t="shared" si="90"/>
        <v>0</v>
      </c>
      <c r="J260" s="24">
        <f t="shared" si="91"/>
        <v>0</v>
      </c>
      <c r="K260" s="24">
        <f t="shared" si="92"/>
        <v>0</v>
      </c>
      <c r="L260" s="25">
        <f t="shared" si="93"/>
        <v>0</v>
      </c>
      <c r="M260" s="24">
        <f t="shared" si="94"/>
        <v>0</v>
      </c>
      <c r="N260" s="19">
        <f t="shared" ref="N260:N323" si="105">I260-M260</f>
        <v>0</v>
      </c>
      <c r="O260" s="19">
        <f t="shared" si="95"/>
        <v>0</v>
      </c>
      <c r="P260" s="19">
        <f t="shared" si="96"/>
        <v>32.131739816948752</v>
      </c>
      <c r="Q260" s="24">
        <f t="shared" si="104"/>
        <v>0</v>
      </c>
      <c r="R260" s="34">
        <f t="shared" si="97"/>
        <v>11</v>
      </c>
      <c r="S260" s="24">
        <f t="shared" si="84"/>
        <v>0</v>
      </c>
      <c r="T260" s="24">
        <f t="shared" si="85"/>
        <v>0</v>
      </c>
      <c r="U260" s="24">
        <f t="shared" si="86"/>
        <v>0</v>
      </c>
      <c r="V260" s="4">
        <f t="shared" si="98"/>
        <v>0</v>
      </c>
      <c r="W260" s="4">
        <f t="shared" ref="W260:W323" si="106">IF(OR(U260&gt;0, V260&gt;0), 1, 0)</f>
        <v>0</v>
      </c>
      <c r="Y260" s="25">
        <f t="shared" si="101"/>
        <v>525</v>
      </c>
      <c r="Z260" s="24">
        <f t="shared" si="102"/>
        <v>3.3</v>
      </c>
      <c r="AA260" s="24">
        <f t="shared" si="103"/>
        <v>393.61053719208343</v>
      </c>
      <c r="AB260" s="24">
        <f t="shared" si="99"/>
        <v>196.67966534088134</v>
      </c>
    </row>
    <row r="261" spans="1:28" ht="14.65" thickBot="1" x14ac:dyDescent="0.5">
      <c r="A261" s="27" t="s">
        <v>318</v>
      </c>
      <c r="B261" s="27">
        <v>62.5</v>
      </c>
      <c r="C261" s="27">
        <f t="shared" si="87"/>
        <v>62.5</v>
      </c>
      <c r="D261" s="4">
        <f t="shared" si="88"/>
        <v>0</v>
      </c>
      <c r="E261" s="4">
        <f t="shared" ref="E261:E324" si="107">IF(Q260&lt;2.7, $B261,$C261)*V260</f>
        <v>0</v>
      </c>
      <c r="F261" s="4">
        <f t="shared" si="89"/>
        <v>25</v>
      </c>
      <c r="G261" s="4">
        <f t="shared" si="100"/>
        <v>6450</v>
      </c>
      <c r="H261">
        <f t="shared" ref="H261:H324" si="108">MOD(G$4:G$643, 4)</f>
        <v>2</v>
      </c>
      <c r="I261" s="24">
        <f t="shared" si="90"/>
        <v>0</v>
      </c>
      <c r="J261" s="24">
        <f t="shared" si="91"/>
        <v>0</v>
      </c>
      <c r="K261" s="24">
        <f t="shared" si="92"/>
        <v>0</v>
      </c>
      <c r="L261" s="25">
        <f t="shared" si="93"/>
        <v>0</v>
      </c>
      <c r="M261" s="24">
        <f t="shared" si="94"/>
        <v>0</v>
      </c>
      <c r="N261" s="19">
        <f t="shared" si="105"/>
        <v>0</v>
      </c>
      <c r="O261" s="19">
        <f t="shared" si="95"/>
        <v>0</v>
      </c>
      <c r="P261" s="19">
        <f t="shared" si="96"/>
        <v>32.131739816948752</v>
      </c>
      <c r="Q261" s="24">
        <f t="shared" si="104"/>
        <v>0</v>
      </c>
      <c r="R261" s="34">
        <f t="shared" si="97"/>
        <v>11</v>
      </c>
      <c r="S261" s="24">
        <f t="shared" ref="S261:S324" si="109">IF(Q261&gt;$I$2, $I$2, Q261)</f>
        <v>0</v>
      </c>
      <c r="T261" s="24">
        <f t="shared" ref="T261:T324" si="110">I261*$I$2/($Q$2*$G$2)</f>
        <v>0</v>
      </c>
      <c r="U261" s="24">
        <f t="shared" ref="U261:U324" si="111">IF(S261=$I$2, G261, 0)</f>
        <v>0</v>
      </c>
      <c r="V261" s="4">
        <f t="shared" si="98"/>
        <v>0</v>
      </c>
      <c r="W261" s="4">
        <f t="shared" si="106"/>
        <v>0</v>
      </c>
      <c r="Y261" s="25">
        <f t="shared" si="101"/>
        <v>525</v>
      </c>
      <c r="Z261" s="24">
        <f t="shared" si="102"/>
        <v>3.3</v>
      </c>
      <c r="AA261" s="24">
        <f t="shared" si="103"/>
        <v>393.61053719208343</v>
      </c>
      <c r="AB261" s="24">
        <f t="shared" si="99"/>
        <v>196.67966534088134</v>
      </c>
    </row>
    <row r="262" spans="1:28" ht="14.65" thickBot="1" x14ac:dyDescent="0.5">
      <c r="A262" s="27" t="s">
        <v>319</v>
      </c>
      <c r="B262" s="27">
        <v>62.5</v>
      </c>
      <c r="C262" s="27">
        <f t="shared" ref="C262:C325" si="112">IF(H261&gt;0, C261, IF(D261&gt;0, IF(C261=100, 100, IF(C261 = 6.5, C261+6,C261+12.5)), B262))</f>
        <v>62.5</v>
      </c>
      <c r="D262" s="4">
        <f t="shared" ref="D262:D325" si="113">IF(Q261&lt;2.7, 0,1)</f>
        <v>0</v>
      </c>
      <c r="E262" s="4">
        <f t="shared" si="107"/>
        <v>0</v>
      </c>
      <c r="F262" s="4">
        <f t="shared" ref="F262:F325" si="114">$E$2</f>
        <v>25</v>
      </c>
      <c r="G262" s="4">
        <f t="shared" si="100"/>
        <v>6475</v>
      </c>
      <c r="H262">
        <f t="shared" si="108"/>
        <v>3</v>
      </c>
      <c r="I262" s="24">
        <f t="shared" ref="I262:I325" si="115">(-0.0457*Q261+0.64+(($G$2-5)*0.148))*E262*10</f>
        <v>0</v>
      </c>
      <c r="J262" s="24">
        <f t="shared" ref="J262:J325" si="116">IF($P$2="Resistive Load",Q261*1000/$M$2,0)</f>
        <v>0</v>
      </c>
      <c r="K262" s="24">
        <f t="shared" ref="K262:K325" si="117">IF($P$2="Constant Current Load",$N$2,0)</f>
        <v>0</v>
      </c>
      <c r="L262" s="25">
        <f t="shared" ref="L262:L325" si="118">IF(Q261&gt;$O$2, 1, 0)</f>
        <v>0</v>
      </c>
      <c r="M262" s="24">
        <f t="shared" ref="M262:M325" si="119">(J262+K262)*L262</f>
        <v>0</v>
      </c>
      <c r="N262" s="19">
        <f t="shared" si="105"/>
        <v>0</v>
      </c>
      <c r="O262" s="19">
        <f t="shared" ref="O262:O325" si="120">N262*F262/1000</f>
        <v>0</v>
      </c>
      <c r="P262" s="19">
        <f t="shared" ref="P262:P325" si="121">O262+P261</f>
        <v>32.131739816948752</v>
      </c>
      <c r="Q262" s="24">
        <f t="shared" si="104"/>
        <v>0</v>
      </c>
      <c r="R262" s="34">
        <f t="shared" ref="R262:R325" si="122">$K$2+Q261*(($K$2-$L$2)/(-5))</f>
        <v>11</v>
      </c>
      <c r="S262" s="24">
        <f t="shared" si="109"/>
        <v>0</v>
      </c>
      <c r="T262" s="24">
        <f t="shared" si="110"/>
        <v>0</v>
      </c>
      <c r="U262" s="24">
        <f t="shared" si="111"/>
        <v>0</v>
      </c>
      <c r="V262" s="4">
        <f t="shared" ref="V262:V325" si="123">IF(V261=0, 0, IF(S262=$I$2, 0, 1))</f>
        <v>0</v>
      </c>
      <c r="W262" s="4">
        <f t="shared" si="106"/>
        <v>0</v>
      </c>
      <c r="Y262" s="25">
        <f t="shared" si="101"/>
        <v>525</v>
      </c>
      <c r="Z262" s="24">
        <f t="shared" si="102"/>
        <v>3.3</v>
      </c>
      <c r="AA262" s="24">
        <f t="shared" si="103"/>
        <v>393.61053719208343</v>
      </c>
      <c r="AB262" s="24">
        <f t="shared" ref="AB262:AB325" si="124">IF(W262=1, (W262*M262), AB261)</f>
        <v>196.67966534088134</v>
      </c>
    </row>
    <row r="263" spans="1:28" ht="14.65" thickBot="1" x14ac:dyDescent="0.5">
      <c r="A263" s="27" t="s">
        <v>320</v>
      </c>
      <c r="B263" s="27">
        <v>62.5</v>
      </c>
      <c r="C263" s="27">
        <f t="shared" si="112"/>
        <v>62.5</v>
      </c>
      <c r="D263" s="4">
        <f t="shared" si="113"/>
        <v>0</v>
      </c>
      <c r="E263" s="4">
        <f t="shared" si="107"/>
        <v>0</v>
      </c>
      <c r="F263" s="4">
        <f t="shared" si="114"/>
        <v>25</v>
      </c>
      <c r="G263" s="4">
        <f t="shared" ref="G263:G326" si="125">G262+F263</f>
        <v>6500</v>
      </c>
      <c r="H263">
        <f t="shared" si="108"/>
        <v>0</v>
      </c>
      <c r="I263" s="24">
        <f t="shared" si="115"/>
        <v>0</v>
      </c>
      <c r="J263" s="24">
        <f t="shared" si="116"/>
        <v>0</v>
      </c>
      <c r="K263" s="24">
        <f t="shared" si="117"/>
        <v>0</v>
      </c>
      <c r="L263" s="25">
        <f t="shared" si="118"/>
        <v>0</v>
      </c>
      <c r="M263" s="24">
        <f t="shared" si="119"/>
        <v>0</v>
      </c>
      <c r="N263" s="19">
        <f t="shared" si="105"/>
        <v>0</v>
      </c>
      <c r="O263" s="19">
        <f t="shared" si="120"/>
        <v>0</v>
      </c>
      <c r="P263" s="19">
        <f t="shared" si="121"/>
        <v>32.131739816948752</v>
      </c>
      <c r="Q263" s="24">
        <f t="shared" si="104"/>
        <v>0</v>
      </c>
      <c r="R263" s="34">
        <f t="shared" si="122"/>
        <v>11</v>
      </c>
      <c r="S263" s="24">
        <f t="shared" si="109"/>
        <v>0</v>
      </c>
      <c r="T263" s="24">
        <f t="shared" si="110"/>
        <v>0</v>
      </c>
      <c r="U263" s="24">
        <f t="shared" si="111"/>
        <v>0</v>
      </c>
      <c r="V263" s="4">
        <f t="shared" si="123"/>
        <v>0</v>
      </c>
      <c r="W263" s="4">
        <f t="shared" si="106"/>
        <v>0</v>
      </c>
      <c r="Y263" s="25">
        <f t="shared" si="101"/>
        <v>525</v>
      </c>
      <c r="Z263" s="24">
        <f t="shared" si="102"/>
        <v>3.3</v>
      </c>
      <c r="AA263" s="24">
        <f t="shared" si="103"/>
        <v>393.61053719208343</v>
      </c>
      <c r="AB263" s="24">
        <f t="shared" si="124"/>
        <v>196.67966534088134</v>
      </c>
    </row>
    <row r="264" spans="1:28" ht="14.65" thickBot="1" x14ac:dyDescent="0.5">
      <c r="A264" s="27" t="s">
        <v>321</v>
      </c>
      <c r="B264" s="27">
        <v>62.5</v>
      </c>
      <c r="C264" s="27">
        <f t="shared" si="112"/>
        <v>62.5</v>
      </c>
      <c r="D264" s="4">
        <f t="shared" si="113"/>
        <v>0</v>
      </c>
      <c r="E264" s="4">
        <f t="shared" si="107"/>
        <v>0</v>
      </c>
      <c r="F264" s="4">
        <f t="shared" si="114"/>
        <v>25</v>
      </c>
      <c r="G264" s="4">
        <f t="shared" si="125"/>
        <v>6525</v>
      </c>
      <c r="H264">
        <f t="shared" si="108"/>
        <v>1</v>
      </c>
      <c r="I264" s="24">
        <f t="shared" si="115"/>
        <v>0</v>
      </c>
      <c r="J264" s="24">
        <f t="shared" si="116"/>
        <v>0</v>
      </c>
      <c r="K264" s="24">
        <f t="shared" si="117"/>
        <v>0</v>
      </c>
      <c r="L264" s="25">
        <f t="shared" si="118"/>
        <v>0</v>
      </c>
      <c r="M264" s="24">
        <f t="shared" si="119"/>
        <v>0</v>
      </c>
      <c r="N264" s="19">
        <f t="shared" si="105"/>
        <v>0</v>
      </c>
      <c r="O264" s="19">
        <f t="shared" si="120"/>
        <v>0</v>
      </c>
      <c r="P264" s="19">
        <f t="shared" si="121"/>
        <v>32.131739816948752</v>
      </c>
      <c r="Q264" s="24">
        <f t="shared" si="104"/>
        <v>0</v>
      </c>
      <c r="R264" s="34">
        <f t="shared" si="122"/>
        <v>11</v>
      </c>
      <c r="S264" s="24">
        <f t="shared" si="109"/>
        <v>0</v>
      </c>
      <c r="T264" s="24">
        <f t="shared" si="110"/>
        <v>0</v>
      </c>
      <c r="U264" s="24">
        <f t="shared" si="111"/>
        <v>0</v>
      </c>
      <c r="V264" s="4">
        <f t="shared" si="123"/>
        <v>0</v>
      </c>
      <c r="W264" s="4">
        <f t="shared" si="106"/>
        <v>0</v>
      </c>
      <c r="Y264" s="25">
        <f t="shared" si="101"/>
        <v>525</v>
      </c>
      <c r="Z264" s="24">
        <f t="shared" si="102"/>
        <v>3.3</v>
      </c>
      <c r="AA264" s="24">
        <f t="shared" si="103"/>
        <v>393.61053719208343</v>
      </c>
      <c r="AB264" s="24">
        <f t="shared" si="124"/>
        <v>196.67966534088134</v>
      </c>
    </row>
    <row r="265" spans="1:28" ht="14.65" thickBot="1" x14ac:dyDescent="0.5">
      <c r="A265" s="27" t="s">
        <v>322</v>
      </c>
      <c r="B265" s="27">
        <v>62.5</v>
      </c>
      <c r="C265" s="27">
        <f t="shared" si="112"/>
        <v>62.5</v>
      </c>
      <c r="D265" s="4">
        <f t="shared" si="113"/>
        <v>0</v>
      </c>
      <c r="E265" s="4">
        <f t="shared" si="107"/>
        <v>0</v>
      </c>
      <c r="F265" s="4">
        <f t="shared" si="114"/>
        <v>25</v>
      </c>
      <c r="G265" s="4">
        <f t="shared" si="125"/>
        <v>6550</v>
      </c>
      <c r="H265">
        <f t="shared" si="108"/>
        <v>2</v>
      </c>
      <c r="I265" s="24">
        <f t="shared" si="115"/>
        <v>0</v>
      </c>
      <c r="J265" s="24">
        <f t="shared" si="116"/>
        <v>0</v>
      </c>
      <c r="K265" s="24">
        <f t="shared" si="117"/>
        <v>0</v>
      </c>
      <c r="L265" s="25">
        <f t="shared" si="118"/>
        <v>0</v>
      </c>
      <c r="M265" s="24">
        <f t="shared" si="119"/>
        <v>0</v>
      </c>
      <c r="N265" s="19">
        <f t="shared" si="105"/>
        <v>0</v>
      </c>
      <c r="O265" s="19">
        <f t="shared" si="120"/>
        <v>0</v>
      </c>
      <c r="P265" s="19">
        <f t="shared" si="121"/>
        <v>32.131739816948752</v>
      </c>
      <c r="Q265" s="24">
        <f t="shared" si="104"/>
        <v>0</v>
      </c>
      <c r="R265" s="34">
        <f t="shared" si="122"/>
        <v>11</v>
      </c>
      <c r="S265" s="24">
        <f t="shared" si="109"/>
        <v>0</v>
      </c>
      <c r="T265" s="24">
        <f t="shared" si="110"/>
        <v>0</v>
      </c>
      <c r="U265" s="24">
        <f t="shared" si="111"/>
        <v>0</v>
      </c>
      <c r="V265" s="4">
        <f t="shared" si="123"/>
        <v>0</v>
      </c>
      <c r="W265" s="4">
        <f t="shared" si="106"/>
        <v>0</v>
      </c>
      <c r="Y265" s="25">
        <f t="shared" si="101"/>
        <v>525</v>
      </c>
      <c r="Z265" s="24">
        <f t="shared" si="102"/>
        <v>3.3</v>
      </c>
      <c r="AA265" s="24">
        <f t="shared" si="103"/>
        <v>393.61053719208343</v>
      </c>
      <c r="AB265" s="24">
        <f t="shared" si="124"/>
        <v>196.67966534088134</v>
      </c>
    </row>
    <row r="266" spans="1:28" ht="14.65" thickBot="1" x14ac:dyDescent="0.5">
      <c r="A266" s="27" t="s">
        <v>323</v>
      </c>
      <c r="B266" s="27">
        <v>62.5</v>
      </c>
      <c r="C266" s="27">
        <f t="shared" si="112"/>
        <v>62.5</v>
      </c>
      <c r="D266" s="4">
        <f t="shared" si="113"/>
        <v>0</v>
      </c>
      <c r="E266" s="4">
        <f t="shared" si="107"/>
        <v>0</v>
      </c>
      <c r="F266" s="4">
        <f t="shared" si="114"/>
        <v>25</v>
      </c>
      <c r="G266" s="4">
        <f t="shared" si="125"/>
        <v>6575</v>
      </c>
      <c r="H266">
        <f t="shared" si="108"/>
        <v>3</v>
      </c>
      <c r="I266" s="24">
        <f t="shared" si="115"/>
        <v>0</v>
      </c>
      <c r="J266" s="24">
        <f t="shared" si="116"/>
        <v>0</v>
      </c>
      <c r="K266" s="24">
        <f t="shared" si="117"/>
        <v>0</v>
      </c>
      <c r="L266" s="25">
        <f t="shared" si="118"/>
        <v>0</v>
      </c>
      <c r="M266" s="24">
        <f t="shared" si="119"/>
        <v>0</v>
      </c>
      <c r="N266" s="19">
        <f t="shared" si="105"/>
        <v>0</v>
      </c>
      <c r="O266" s="19">
        <f t="shared" si="120"/>
        <v>0</v>
      </c>
      <c r="P266" s="19">
        <f t="shared" si="121"/>
        <v>32.131739816948752</v>
      </c>
      <c r="Q266" s="24">
        <f t="shared" si="104"/>
        <v>0</v>
      </c>
      <c r="R266" s="34">
        <f t="shared" si="122"/>
        <v>11</v>
      </c>
      <c r="S266" s="24">
        <f t="shared" si="109"/>
        <v>0</v>
      </c>
      <c r="T266" s="24">
        <f t="shared" si="110"/>
        <v>0</v>
      </c>
      <c r="U266" s="24">
        <f t="shared" si="111"/>
        <v>0</v>
      </c>
      <c r="V266" s="4">
        <f t="shared" si="123"/>
        <v>0</v>
      </c>
      <c r="W266" s="4">
        <f t="shared" si="106"/>
        <v>0</v>
      </c>
      <c r="Y266" s="25">
        <f t="shared" si="101"/>
        <v>525</v>
      </c>
      <c r="Z266" s="24">
        <f t="shared" si="102"/>
        <v>3.3</v>
      </c>
      <c r="AA266" s="24">
        <f t="shared" si="103"/>
        <v>393.61053719208343</v>
      </c>
      <c r="AB266" s="24">
        <f t="shared" si="124"/>
        <v>196.67966534088134</v>
      </c>
    </row>
    <row r="267" spans="1:28" ht="14.65" thickBot="1" x14ac:dyDescent="0.5">
      <c r="A267" s="27" t="s">
        <v>324</v>
      </c>
      <c r="B267" s="27">
        <v>62.5</v>
      </c>
      <c r="C267" s="27">
        <f t="shared" si="112"/>
        <v>62.5</v>
      </c>
      <c r="D267" s="4">
        <f t="shared" si="113"/>
        <v>0</v>
      </c>
      <c r="E267" s="4">
        <f t="shared" si="107"/>
        <v>0</v>
      </c>
      <c r="F267" s="4">
        <f t="shared" si="114"/>
        <v>25</v>
      </c>
      <c r="G267" s="4">
        <f t="shared" si="125"/>
        <v>6600</v>
      </c>
      <c r="H267">
        <f t="shared" si="108"/>
        <v>0</v>
      </c>
      <c r="I267" s="24">
        <f t="shared" si="115"/>
        <v>0</v>
      </c>
      <c r="J267" s="24">
        <f t="shared" si="116"/>
        <v>0</v>
      </c>
      <c r="K267" s="24">
        <f t="shared" si="117"/>
        <v>0</v>
      </c>
      <c r="L267" s="25">
        <f t="shared" si="118"/>
        <v>0</v>
      </c>
      <c r="M267" s="24">
        <f t="shared" si="119"/>
        <v>0</v>
      </c>
      <c r="N267" s="19">
        <f t="shared" si="105"/>
        <v>0</v>
      </c>
      <c r="O267" s="19">
        <f t="shared" si="120"/>
        <v>0</v>
      </c>
      <c r="P267" s="19">
        <f t="shared" si="121"/>
        <v>32.131739816948752</v>
      </c>
      <c r="Q267" s="24">
        <f t="shared" si="104"/>
        <v>0</v>
      </c>
      <c r="R267" s="34">
        <f t="shared" si="122"/>
        <v>11</v>
      </c>
      <c r="S267" s="24">
        <f t="shared" si="109"/>
        <v>0</v>
      </c>
      <c r="T267" s="24">
        <f t="shared" si="110"/>
        <v>0</v>
      </c>
      <c r="U267" s="24">
        <f t="shared" si="111"/>
        <v>0</v>
      </c>
      <c r="V267" s="4">
        <f t="shared" si="123"/>
        <v>0</v>
      </c>
      <c r="W267" s="4">
        <f t="shared" si="106"/>
        <v>0</v>
      </c>
      <c r="Y267" s="25">
        <f t="shared" si="101"/>
        <v>525</v>
      </c>
      <c r="Z267" s="24">
        <f t="shared" si="102"/>
        <v>3.3</v>
      </c>
      <c r="AA267" s="24">
        <f t="shared" si="103"/>
        <v>393.61053719208343</v>
      </c>
      <c r="AB267" s="24">
        <f t="shared" si="124"/>
        <v>196.67966534088134</v>
      </c>
    </row>
    <row r="268" spans="1:28" ht="14.65" thickBot="1" x14ac:dyDescent="0.5">
      <c r="A268" s="27" t="s">
        <v>325</v>
      </c>
      <c r="B268" s="27">
        <v>62.5</v>
      </c>
      <c r="C268" s="27">
        <f t="shared" si="112"/>
        <v>62.5</v>
      </c>
      <c r="D268" s="4">
        <f t="shared" si="113"/>
        <v>0</v>
      </c>
      <c r="E268" s="4">
        <f t="shared" si="107"/>
        <v>0</v>
      </c>
      <c r="F268" s="4">
        <f t="shared" si="114"/>
        <v>25</v>
      </c>
      <c r="G268" s="4">
        <f t="shared" si="125"/>
        <v>6625</v>
      </c>
      <c r="H268">
        <f t="shared" si="108"/>
        <v>1</v>
      </c>
      <c r="I268" s="24">
        <f t="shared" si="115"/>
        <v>0</v>
      </c>
      <c r="J268" s="24">
        <f t="shared" si="116"/>
        <v>0</v>
      </c>
      <c r="K268" s="24">
        <f t="shared" si="117"/>
        <v>0</v>
      </c>
      <c r="L268" s="25">
        <f t="shared" si="118"/>
        <v>0</v>
      </c>
      <c r="M268" s="24">
        <f t="shared" si="119"/>
        <v>0</v>
      </c>
      <c r="N268" s="19">
        <f t="shared" si="105"/>
        <v>0</v>
      </c>
      <c r="O268" s="19">
        <f t="shared" si="120"/>
        <v>0</v>
      </c>
      <c r="P268" s="19">
        <f t="shared" si="121"/>
        <v>32.131739816948752</v>
      </c>
      <c r="Q268" s="24">
        <f t="shared" si="104"/>
        <v>0</v>
      </c>
      <c r="R268" s="34">
        <f t="shared" si="122"/>
        <v>11</v>
      </c>
      <c r="S268" s="24">
        <f t="shared" si="109"/>
        <v>0</v>
      </c>
      <c r="T268" s="24">
        <f t="shared" si="110"/>
        <v>0</v>
      </c>
      <c r="U268" s="24">
        <f t="shared" si="111"/>
        <v>0</v>
      </c>
      <c r="V268" s="4">
        <f t="shared" si="123"/>
        <v>0</v>
      </c>
      <c r="W268" s="4">
        <f t="shared" si="106"/>
        <v>0</v>
      </c>
      <c r="Y268" s="25">
        <f t="shared" si="101"/>
        <v>525</v>
      </c>
      <c r="Z268" s="24">
        <f t="shared" si="102"/>
        <v>3.3</v>
      </c>
      <c r="AA268" s="24">
        <f t="shared" si="103"/>
        <v>393.61053719208343</v>
      </c>
      <c r="AB268" s="24">
        <f t="shared" si="124"/>
        <v>196.67966534088134</v>
      </c>
    </row>
    <row r="269" spans="1:28" ht="14.65" thickBot="1" x14ac:dyDescent="0.5">
      <c r="A269" s="27" t="s">
        <v>326</v>
      </c>
      <c r="B269" s="27">
        <v>62.5</v>
      </c>
      <c r="C269" s="27">
        <f t="shared" si="112"/>
        <v>62.5</v>
      </c>
      <c r="D269" s="4">
        <f t="shared" si="113"/>
        <v>0</v>
      </c>
      <c r="E269" s="4">
        <f t="shared" si="107"/>
        <v>0</v>
      </c>
      <c r="F269" s="4">
        <f t="shared" si="114"/>
        <v>25</v>
      </c>
      <c r="G269" s="4">
        <f t="shared" si="125"/>
        <v>6650</v>
      </c>
      <c r="H269">
        <f t="shared" si="108"/>
        <v>2</v>
      </c>
      <c r="I269" s="24">
        <f t="shared" si="115"/>
        <v>0</v>
      </c>
      <c r="J269" s="24">
        <f t="shared" si="116"/>
        <v>0</v>
      </c>
      <c r="K269" s="24">
        <f t="shared" si="117"/>
        <v>0</v>
      </c>
      <c r="L269" s="25">
        <f t="shared" si="118"/>
        <v>0</v>
      </c>
      <c r="M269" s="24">
        <f t="shared" si="119"/>
        <v>0</v>
      </c>
      <c r="N269" s="19">
        <f t="shared" si="105"/>
        <v>0</v>
      </c>
      <c r="O269" s="19">
        <f t="shared" si="120"/>
        <v>0</v>
      </c>
      <c r="P269" s="19">
        <f t="shared" si="121"/>
        <v>32.131739816948752</v>
      </c>
      <c r="Q269" s="24">
        <f t="shared" si="104"/>
        <v>0</v>
      </c>
      <c r="R269" s="34">
        <f t="shared" si="122"/>
        <v>11</v>
      </c>
      <c r="S269" s="24">
        <f t="shared" si="109"/>
        <v>0</v>
      </c>
      <c r="T269" s="24">
        <f t="shared" si="110"/>
        <v>0</v>
      </c>
      <c r="U269" s="24">
        <f t="shared" si="111"/>
        <v>0</v>
      </c>
      <c r="V269" s="4">
        <f t="shared" si="123"/>
        <v>0</v>
      </c>
      <c r="W269" s="4">
        <f t="shared" si="106"/>
        <v>0</v>
      </c>
      <c r="Y269" s="25">
        <f t="shared" ref="Y269:Y332" si="126">IF(W269=1, (W269*G269), Y268)</f>
        <v>525</v>
      </c>
      <c r="Z269" s="24">
        <f t="shared" ref="Z269:Z332" si="127">IF(W269=1, (W269*S269), Z268)</f>
        <v>3.3</v>
      </c>
      <c r="AA269" s="24">
        <f t="shared" ref="AA269:AA332" si="128">IF(W269=1, (W269*T269), AA268)</f>
        <v>393.61053719208343</v>
      </c>
      <c r="AB269" s="24">
        <f t="shared" si="124"/>
        <v>196.67966534088134</v>
      </c>
    </row>
    <row r="270" spans="1:28" ht="14.65" thickBot="1" x14ac:dyDescent="0.5">
      <c r="A270" s="27" t="s">
        <v>327</v>
      </c>
      <c r="B270" s="27">
        <v>62.5</v>
      </c>
      <c r="C270" s="27">
        <f t="shared" si="112"/>
        <v>62.5</v>
      </c>
      <c r="D270" s="4">
        <f t="shared" si="113"/>
        <v>0</v>
      </c>
      <c r="E270" s="4">
        <f t="shared" si="107"/>
        <v>0</v>
      </c>
      <c r="F270" s="4">
        <f t="shared" si="114"/>
        <v>25</v>
      </c>
      <c r="G270" s="4">
        <f t="shared" si="125"/>
        <v>6675</v>
      </c>
      <c r="H270">
        <f t="shared" si="108"/>
        <v>3</v>
      </c>
      <c r="I270" s="24">
        <f t="shared" si="115"/>
        <v>0</v>
      </c>
      <c r="J270" s="24">
        <f t="shared" si="116"/>
        <v>0</v>
      </c>
      <c r="K270" s="24">
        <f t="shared" si="117"/>
        <v>0</v>
      </c>
      <c r="L270" s="25">
        <f t="shared" si="118"/>
        <v>0</v>
      </c>
      <c r="M270" s="24">
        <f t="shared" si="119"/>
        <v>0</v>
      </c>
      <c r="N270" s="19">
        <f t="shared" si="105"/>
        <v>0</v>
      </c>
      <c r="O270" s="19">
        <f t="shared" si="120"/>
        <v>0</v>
      </c>
      <c r="P270" s="19">
        <f t="shared" si="121"/>
        <v>32.131739816948752</v>
      </c>
      <c r="Q270" s="24">
        <f t="shared" ref="Q270:Q333" si="129" xml:space="preserve"> P270/R270*V269</f>
        <v>0</v>
      </c>
      <c r="R270" s="34">
        <f t="shared" si="122"/>
        <v>11</v>
      </c>
      <c r="S270" s="24">
        <f t="shared" si="109"/>
        <v>0</v>
      </c>
      <c r="T270" s="24">
        <f t="shared" si="110"/>
        <v>0</v>
      </c>
      <c r="U270" s="24">
        <f t="shared" si="111"/>
        <v>0</v>
      </c>
      <c r="V270" s="4">
        <f t="shared" si="123"/>
        <v>0</v>
      </c>
      <c r="W270" s="4">
        <f t="shared" si="106"/>
        <v>0</v>
      </c>
      <c r="Y270" s="25">
        <f t="shared" si="126"/>
        <v>525</v>
      </c>
      <c r="Z270" s="24">
        <f t="shared" si="127"/>
        <v>3.3</v>
      </c>
      <c r="AA270" s="24">
        <f t="shared" si="128"/>
        <v>393.61053719208343</v>
      </c>
      <c r="AB270" s="24">
        <f t="shared" si="124"/>
        <v>196.67966534088134</v>
      </c>
    </row>
    <row r="271" spans="1:28" ht="14.65" thickBot="1" x14ac:dyDescent="0.5">
      <c r="A271" s="27" t="s">
        <v>328</v>
      </c>
      <c r="B271" s="27">
        <v>62.5</v>
      </c>
      <c r="C271" s="27">
        <f t="shared" si="112"/>
        <v>62.5</v>
      </c>
      <c r="D271" s="4">
        <f t="shared" si="113"/>
        <v>0</v>
      </c>
      <c r="E271" s="4">
        <f t="shared" si="107"/>
        <v>0</v>
      </c>
      <c r="F271" s="4">
        <f t="shared" si="114"/>
        <v>25</v>
      </c>
      <c r="G271" s="4">
        <f t="shared" si="125"/>
        <v>6700</v>
      </c>
      <c r="H271">
        <f t="shared" si="108"/>
        <v>0</v>
      </c>
      <c r="I271" s="24">
        <f t="shared" si="115"/>
        <v>0</v>
      </c>
      <c r="J271" s="24">
        <f t="shared" si="116"/>
        <v>0</v>
      </c>
      <c r="K271" s="24">
        <f t="shared" si="117"/>
        <v>0</v>
      </c>
      <c r="L271" s="25">
        <f t="shared" si="118"/>
        <v>0</v>
      </c>
      <c r="M271" s="24">
        <f t="shared" si="119"/>
        <v>0</v>
      </c>
      <c r="N271" s="19">
        <f t="shared" si="105"/>
        <v>0</v>
      </c>
      <c r="O271" s="19">
        <f t="shared" si="120"/>
        <v>0</v>
      </c>
      <c r="P271" s="19">
        <f t="shared" si="121"/>
        <v>32.131739816948752</v>
      </c>
      <c r="Q271" s="24">
        <f t="shared" si="129"/>
        <v>0</v>
      </c>
      <c r="R271" s="34">
        <f t="shared" si="122"/>
        <v>11</v>
      </c>
      <c r="S271" s="24">
        <f t="shared" si="109"/>
        <v>0</v>
      </c>
      <c r="T271" s="24">
        <f t="shared" si="110"/>
        <v>0</v>
      </c>
      <c r="U271" s="24">
        <f t="shared" si="111"/>
        <v>0</v>
      </c>
      <c r="V271" s="4">
        <f t="shared" si="123"/>
        <v>0</v>
      </c>
      <c r="W271" s="4">
        <f t="shared" si="106"/>
        <v>0</v>
      </c>
      <c r="Y271" s="25">
        <f t="shared" si="126"/>
        <v>525</v>
      </c>
      <c r="Z271" s="24">
        <f t="shared" si="127"/>
        <v>3.3</v>
      </c>
      <c r="AA271" s="24">
        <f t="shared" si="128"/>
        <v>393.61053719208343</v>
      </c>
      <c r="AB271" s="24">
        <f t="shared" si="124"/>
        <v>196.67966534088134</v>
      </c>
    </row>
    <row r="272" spans="1:28" ht="14.65" thickBot="1" x14ac:dyDescent="0.5">
      <c r="A272" s="27" t="s">
        <v>329</v>
      </c>
      <c r="B272" s="27">
        <v>62.5</v>
      </c>
      <c r="C272" s="27">
        <f t="shared" si="112"/>
        <v>62.5</v>
      </c>
      <c r="D272" s="4">
        <f t="shared" si="113"/>
        <v>0</v>
      </c>
      <c r="E272" s="4">
        <f t="shared" si="107"/>
        <v>0</v>
      </c>
      <c r="F272" s="4">
        <f t="shared" si="114"/>
        <v>25</v>
      </c>
      <c r="G272" s="4">
        <f t="shared" si="125"/>
        <v>6725</v>
      </c>
      <c r="H272">
        <f t="shared" si="108"/>
        <v>1</v>
      </c>
      <c r="I272" s="24">
        <f t="shared" si="115"/>
        <v>0</v>
      </c>
      <c r="J272" s="24">
        <f t="shared" si="116"/>
        <v>0</v>
      </c>
      <c r="K272" s="24">
        <f t="shared" si="117"/>
        <v>0</v>
      </c>
      <c r="L272" s="25">
        <f t="shared" si="118"/>
        <v>0</v>
      </c>
      <c r="M272" s="24">
        <f t="shared" si="119"/>
        <v>0</v>
      </c>
      <c r="N272" s="19">
        <f t="shared" si="105"/>
        <v>0</v>
      </c>
      <c r="O272" s="19">
        <f t="shared" si="120"/>
        <v>0</v>
      </c>
      <c r="P272" s="19">
        <f t="shared" si="121"/>
        <v>32.131739816948752</v>
      </c>
      <c r="Q272" s="24">
        <f t="shared" si="129"/>
        <v>0</v>
      </c>
      <c r="R272" s="34">
        <f t="shared" si="122"/>
        <v>11</v>
      </c>
      <c r="S272" s="24">
        <f t="shared" si="109"/>
        <v>0</v>
      </c>
      <c r="T272" s="24">
        <f t="shared" si="110"/>
        <v>0</v>
      </c>
      <c r="U272" s="24">
        <f t="shared" si="111"/>
        <v>0</v>
      </c>
      <c r="V272" s="4">
        <f t="shared" si="123"/>
        <v>0</v>
      </c>
      <c r="W272" s="4">
        <f t="shared" si="106"/>
        <v>0</v>
      </c>
      <c r="Y272" s="25">
        <f t="shared" si="126"/>
        <v>525</v>
      </c>
      <c r="Z272" s="24">
        <f t="shared" si="127"/>
        <v>3.3</v>
      </c>
      <c r="AA272" s="24">
        <f t="shared" si="128"/>
        <v>393.61053719208343</v>
      </c>
      <c r="AB272" s="24">
        <f t="shared" si="124"/>
        <v>196.67966534088134</v>
      </c>
    </row>
    <row r="273" spans="1:28" ht="14.65" thickBot="1" x14ac:dyDescent="0.5">
      <c r="A273" s="27" t="s">
        <v>330</v>
      </c>
      <c r="B273" s="27">
        <v>62.5</v>
      </c>
      <c r="C273" s="27">
        <f t="shared" si="112"/>
        <v>62.5</v>
      </c>
      <c r="D273" s="4">
        <f t="shared" si="113"/>
        <v>0</v>
      </c>
      <c r="E273" s="4">
        <f t="shared" si="107"/>
        <v>0</v>
      </c>
      <c r="F273" s="4">
        <f t="shared" si="114"/>
        <v>25</v>
      </c>
      <c r="G273" s="4">
        <f t="shared" si="125"/>
        <v>6750</v>
      </c>
      <c r="H273">
        <f t="shared" si="108"/>
        <v>2</v>
      </c>
      <c r="I273" s="24">
        <f t="shared" si="115"/>
        <v>0</v>
      </c>
      <c r="J273" s="24">
        <f t="shared" si="116"/>
        <v>0</v>
      </c>
      <c r="K273" s="24">
        <f t="shared" si="117"/>
        <v>0</v>
      </c>
      <c r="L273" s="25">
        <f t="shared" si="118"/>
        <v>0</v>
      </c>
      <c r="M273" s="24">
        <f t="shared" si="119"/>
        <v>0</v>
      </c>
      <c r="N273" s="19">
        <f t="shared" si="105"/>
        <v>0</v>
      </c>
      <c r="O273" s="19">
        <f t="shared" si="120"/>
        <v>0</v>
      </c>
      <c r="P273" s="19">
        <f t="shared" si="121"/>
        <v>32.131739816948752</v>
      </c>
      <c r="Q273" s="24">
        <f t="shared" si="129"/>
        <v>0</v>
      </c>
      <c r="R273" s="34">
        <f t="shared" si="122"/>
        <v>11</v>
      </c>
      <c r="S273" s="24">
        <f t="shared" si="109"/>
        <v>0</v>
      </c>
      <c r="T273" s="24">
        <f t="shared" si="110"/>
        <v>0</v>
      </c>
      <c r="U273" s="24">
        <f t="shared" si="111"/>
        <v>0</v>
      </c>
      <c r="V273" s="4">
        <f t="shared" si="123"/>
        <v>0</v>
      </c>
      <c r="W273" s="4">
        <f t="shared" si="106"/>
        <v>0</v>
      </c>
      <c r="Y273" s="25">
        <f t="shared" si="126"/>
        <v>525</v>
      </c>
      <c r="Z273" s="24">
        <f t="shared" si="127"/>
        <v>3.3</v>
      </c>
      <c r="AA273" s="24">
        <f t="shared" si="128"/>
        <v>393.61053719208343</v>
      </c>
      <c r="AB273" s="24">
        <f t="shared" si="124"/>
        <v>196.67966534088134</v>
      </c>
    </row>
    <row r="274" spans="1:28" ht="14.65" thickBot="1" x14ac:dyDescent="0.5">
      <c r="A274" s="27" t="s">
        <v>331</v>
      </c>
      <c r="B274" s="27">
        <v>62.5</v>
      </c>
      <c r="C274" s="27">
        <f t="shared" si="112"/>
        <v>62.5</v>
      </c>
      <c r="D274" s="4">
        <f t="shared" si="113"/>
        <v>0</v>
      </c>
      <c r="E274" s="4">
        <f t="shared" si="107"/>
        <v>0</v>
      </c>
      <c r="F274" s="4">
        <f t="shared" si="114"/>
        <v>25</v>
      </c>
      <c r="G274" s="4">
        <f t="shared" si="125"/>
        <v>6775</v>
      </c>
      <c r="H274">
        <f t="shared" si="108"/>
        <v>3</v>
      </c>
      <c r="I274" s="24">
        <f t="shared" si="115"/>
        <v>0</v>
      </c>
      <c r="J274" s="24">
        <f t="shared" si="116"/>
        <v>0</v>
      </c>
      <c r="K274" s="24">
        <f t="shared" si="117"/>
        <v>0</v>
      </c>
      <c r="L274" s="25">
        <f t="shared" si="118"/>
        <v>0</v>
      </c>
      <c r="M274" s="24">
        <f t="shared" si="119"/>
        <v>0</v>
      </c>
      <c r="N274" s="19">
        <f t="shared" si="105"/>
        <v>0</v>
      </c>
      <c r="O274" s="19">
        <f t="shared" si="120"/>
        <v>0</v>
      </c>
      <c r="P274" s="19">
        <f t="shared" si="121"/>
        <v>32.131739816948752</v>
      </c>
      <c r="Q274" s="24">
        <f t="shared" si="129"/>
        <v>0</v>
      </c>
      <c r="R274" s="34">
        <f t="shared" si="122"/>
        <v>11</v>
      </c>
      <c r="S274" s="24">
        <f t="shared" si="109"/>
        <v>0</v>
      </c>
      <c r="T274" s="24">
        <f t="shared" si="110"/>
        <v>0</v>
      </c>
      <c r="U274" s="24">
        <f t="shared" si="111"/>
        <v>0</v>
      </c>
      <c r="V274" s="4">
        <f t="shared" si="123"/>
        <v>0</v>
      </c>
      <c r="W274" s="4">
        <f t="shared" si="106"/>
        <v>0</v>
      </c>
      <c r="Y274" s="25">
        <f t="shared" si="126"/>
        <v>525</v>
      </c>
      <c r="Z274" s="24">
        <f t="shared" si="127"/>
        <v>3.3</v>
      </c>
      <c r="AA274" s="24">
        <f t="shared" si="128"/>
        <v>393.61053719208343</v>
      </c>
      <c r="AB274" s="24">
        <f t="shared" si="124"/>
        <v>196.67966534088134</v>
      </c>
    </row>
    <row r="275" spans="1:28" ht="14.65" thickBot="1" x14ac:dyDescent="0.5">
      <c r="A275" s="27" t="s">
        <v>332</v>
      </c>
      <c r="B275" s="27">
        <v>62.5</v>
      </c>
      <c r="C275" s="27">
        <f t="shared" si="112"/>
        <v>62.5</v>
      </c>
      <c r="D275" s="4">
        <f t="shared" si="113"/>
        <v>0</v>
      </c>
      <c r="E275" s="4">
        <f t="shared" si="107"/>
        <v>0</v>
      </c>
      <c r="F275" s="4">
        <f t="shared" si="114"/>
        <v>25</v>
      </c>
      <c r="G275" s="4">
        <f t="shared" si="125"/>
        <v>6800</v>
      </c>
      <c r="H275">
        <f t="shared" si="108"/>
        <v>0</v>
      </c>
      <c r="I275" s="24">
        <f t="shared" si="115"/>
        <v>0</v>
      </c>
      <c r="J275" s="24">
        <f t="shared" si="116"/>
        <v>0</v>
      </c>
      <c r="K275" s="24">
        <f t="shared" si="117"/>
        <v>0</v>
      </c>
      <c r="L275" s="25">
        <f t="shared" si="118"/>
        <v>0</v>
      </c>
      <c r="M275" s="24">
        <f t="shared" si="119"/>
        <v>0</v>
      </c>
      <c r="N275" s="19">
        <f t="shared" si="105"/>
        <v>0</v>
      </c>
      <c r="O275" s="19">
        <f t="shared" si="120"/>
        <v>0</v>
      </c>
      <c r="P275" s="19">
        <f t="shared" si="121"/>
        <v>32.131739816948752</v>
      </c>
      <c r="Q275" s="24">
        <f t="shared" si="129"/>
        <v>0</v>
      </c>
      <c r="R275" s="34">
        <f t="shared" si="122"/>
        <v>11</v>
      </c>
      <c r="S275" s="24">
        <f t="shared" si="109"/>
        <v>0</v>
      </c>
      <c r="T275" s="24">
        <f t="shared" si="110"/>
        <v>0</v>
      </c>
      <c r="U275" s="24">
        <f t="shared" si="111"/>
        <v>0</v>
      </c>
      <c r="V275" s="4">
        <f t="shared" si="123"/>
        <v>0</v>
      </c>
      <c r="W275" s="4">
        <f t="shared" si="106"/>
        <v>0</v>
      </c>
      <c r="Y275" s="25">
        <f t="shared" si="126"/>
        <v>525</v>
      </c>
      <c r="Z275" s="24">
        <f t="shared" si="127"/>
        <v>3.3</v>
      </c>
      <c r="AA275" s="24">
        <f t="shared" si="128"/>
        <v>393.61053719208343</v>
      </c>
      <c r="AB275" s="24">
        <f t="shared" si="124"/>
        <v>196.67966534088134</v>
      </c>
    </row>
    <row r="276" spans="1:28" ht="14.65" thickBot="1" x14ac:dyDescent="0.5">
      <c r="A276" s="27" t="s">
        <v>333</v>
      </c>
      <c r="B276" s="27">
        <v>62.5</v>
      </c>
      <c r="C276" s="27">
        <f t="shared" si="112"/>
        <v>62.5</v>
      </c>
      <c r="D276" s="4">
        <f t="shared" si="113"/>
        <v>0</v>
      </c>
      <c r="E276" s="4">
        <f t="shared" si="107"/>
        <v>0</v>
      </c>
      <c r="F276" s="4">
        <f t="shared" si="114"/>
        <v>25</v>
      </c>
      <c r="G276" s="4">
        <f t="shared" si="125"/>
        <v>6825</v>
      </c>
      <c r="H276">
        <f t="shared" si="108"/>
        <v>1</v>
      </c>
      <c r="I276" s="24">
        <f t="shared" si="115"/>
        <v>0</v>
      </c>
      <c r="J276" s="24">
        <f t="shared" si="116"/>
        <v>0</v>
      </c>
      <c r="K276" s="24">
        <f t="shared" si="117"/>
        <v>0</v>
      </c>
      <c r="L276" s="25">
        <f t="shared" si="118"/>
        <v>0</v>
      </c>
      <c r="M276" s="24">
        <f t="shared" si="119"/>
        <v>0</v>
      </c>
      <c r="N276" s="19">
        <f t="shared" si="105"/>
        <v>0</v>
      </c>
      <c r="O276" s="19">
        <f t="shared" si="120"/>
        <v>0</v>
      </c>
      <c r="P276" s="19">
        <f t="shared" si="121"/>
        <v>32.131739816948752</v>
      </c>
      <c r="Q276" s="24">
        <f t="shared" si="129"/>
        <v>0</v>
      </c>
      <c r="R276" s="34">
        <f t="shared" si="122"/>
        <v>11</v>
      </c>
      <c r="S276" s="24">
        <f t="shared" si="109"/>
        <v>0</v>
      </c>
      <c r="T276" s="24">
        <f t="shared" si="110"/>
        <v>0</v>
      </c>
      <c r="U276" s="24">
        <f t="shared" si="111"/>
        <v>0</v>
      </c>
      <c r="V276" s="4">
        <f t="shared" si="123"/>
        <v>0</v>
      </c>
      <c r="W276" s="4">
        <f t="shared" si="106"/>
        <v>0</v>
      </c>
      <c r="Y276" s="25">
        <f t="shared" si="126"/>
        <v>525</v>
      </c>
      <c r="Z276" s="24">
        <f t="shared" si="127"/>
        <v>3.3</v>
      </c>
      <c r="AA276" s="24">
        <f t="shared" si="128"/>
        <v>393.61053719208343</v>
      </c>
      <c r="AB276" s="24">
        <f t="shared" si="124"/>
        <v>196.67966534088134</v>
      </c>
    </row>
    <row r="277" spans="1:28" ht="14.65" thickBot="1" x14ac:dyDescent="0.5">
      <c r="A277" s="27" t="s">
        <v>334</v>
      </c>
      <c r="B277" s="27">
        <v>62.5</v>
      </c>
      <c r="C277" s="27">
        <f t="shared" si="112"/>
        <v>62.5</v>
      </c>
      <c r="D277" s="4">
        <f t="shared" si="113"/>
        <v>0</v>
      </c>
      <c r="E277" s="4">
        <f t="shared" si="107"/>
        <v>0</v>
      </c>
      <c r="F277" s="4">
        <f t="shared" si="114"/>
        <v>25</v>
      </c>
      <c r="G277" s="4">
        <f t="shared" si="125"/>
        <v>6850</v>
      </c>
      <c r="H277">
        <f t="shared" si="108"/>
        <v>2</v>
      </c>
      <c r="I277" s="24">
        <f t="shared" si="115"/>
        <v>0</v>
      </c>
      <c r="J277" s="24">
        <f t="shared" si="116"/>
        <v>0</v>
      </c>
      <c r="K277" s="24">
        <f t="shared" si="117"/>
        <v>0</v>
      </c>
      <c r="L277" s="25">
        <f t="shared" si="118"/>
        <v>0</v>
      </c>
      <c r="M277" s="24">
        <f t="shared" si="119"/>
        <v>0</v>
      </c>
      <c r="N277" s="19">
        <f t="shared" si="105"/>
        <v>0</v>
      </c>
      <c r="O277" s="19">
        <f t="shared" si="120"/>
        <v>0</v>
      </c>
      <c r="P277" s="19">
        <f t="shared" si="121"/>
        <v>32.131739816948752</v>
      </c>
      <c r="Q277" s="24">
        <f t="shared" si="129"/>
        <v>0</v>
      </c>
      <c r="R277" s="34">
        <f t="shared" si="122"/>
        <v>11</v>
      </c>
      <c r="S277" s="24">
        <f t="shared" si="109"/>
        <v>0</v>
      </c>
      <c r="T277" s="24">
        <f t="shared" si="110"/>
        <v>0</v>
      </c>
      <c r="U277" s="24">
        <f t="shared" si="111"/>
        <v>0</v>
      </c>
      <c r="V277" s="4">
        <f t="shared" si="123"/>
        <v>0</v>
      </c>
      <c r="W277" s="4">
        <f t="shared" si="106"/>
        <v>0</v>
      </c>
      <c r="Y277" s="25">
        <f t="shared" si="126"/>
        <v>525</v>
      </c>
      <c r="Z277" s="24">
        <f t="shared" si="127"/>
        <v>3.3</v>
      </c>
      <c r="AA277" s="24">
        <f t="shared" si="128"/>
        <v>393.61053719208343</v>
      </c>
      <c r="AB277" s="24">
        <f t="shared" si="124"/>
        <v>196.67966534088134</v>
      </c>
    </row>
    <row r="278" spans="1:28" ht="14.65" thickBot="1" x14ac:dyDescent="0.5">
      <c r="A278" s="27" t="s">
        <v>335</v>
      </c>
      <c r="B278" s="27">
        <v>62.5</v>
      </c>
      <c r="C278" s="27">
        <f t="shared" si="112"/>
        <v>62.5</v>
      </c>
      <c r="D278" s="4">
        <f t="shared" si="113"/>
        <v>0</v>
      </c>
      <c r="E278" s="4">
        <f t="shared" si="107"/>
        <v>0</v>
      </c>
      <c r="F278" s="4">
        <f t="shared" si="114"/>
        <v>25</v>
      </c>
      <c r="G278" s="4">
        <f t="shared" si="125"/>
        <v>6875</v>
      </c>
      <c r="H278">
        <f t="shared" si="108"/>
        <v>3</v>
      </c>
      <c r="I278" s="24">
        <f t="shared" si="115"/>
        <v>0</v>
      </c>
      <c r="J278" s="24">
        <f t="shared" si="116"/>
        <v>0</v>
      </c>
      <c r="K278" s="24">
        <f t="shared" si="117"/>
        <v>0</v>
      </c>
      <c r="L278" s="25">
        <f t="shared" si="118"/>
        <v>0</v>
      </c>
      <c r="M278" s="24">
        <f t="shared" si="119"/>
        <v>0</v>
      </c>
      <c r="N278" s="19">
        <f t="shared" si="105"/>
        <v>0</v>
      </c>
      <c r="O278" s="19">
        <f t="shared" si="120"/>
        <v>0</v>
      </c>
      <c r="P278" s="19">
        <f t="shared" si="121"/>
        <v>32.131739816948752</v>
      </c>
      <c r="Q278" s="24">
        <f t="shared" si="129"/>
        <v>0</v>
      </c>
      <c r="R278" s="34">
        <f t="shared" si="122"/>
        <v>11</v>
      </c>
      <c r="S278" s="24">
        <f t="shared" si="109"/>
        <v>0</v>
      </c>
      <c r="T278" s="24">
        <f t="shared" si="110"/>
        <v>0</v>
      </c>
      <c r="U278" s="24">
        <f t="shared" si="111"/>
        <v>0</v>
      </c>
      <c r="V278" s="4">
        <f t="shared" si="123"/>
        <v>0</v>
      </c>
      <c r="W278" s="4">
        <f t="shared" si="106"/>
        <v>0</v>
      </c>
      <c r="Y278" s="25">
        <f t="shared" si="126"/>
        <v>525</v>
      </c>
      <c r="Z278" s="24">
        <f t="shared" si="127"/>
        <v>3.3</v>
      </c>
      <c r="AA278" s="24">
        <f t="shared" si="128"/>
        <v>393.61053719208343</v>
      </c>
      <c r="AB278" s="24">
        <f t="shared" si="124"/>
        <v>196.67966534088134</v>
      </c>
    </row>
    <row r="279" spans="1:28" ht="14.65" thickBot="1" x14ac:dyDescent="0.5">
      <c r="A279" s="27" t="s">
        <v>336</v>
      </c>
      <c r="B279" s="27">
        <v>62.5</v>
      </c>
      <c r="C279" s="27">
        <f t="shared" si="112"/>
        <v>62.5</v>
      </c>
      <c r="D279" s="4">
        <f t="shared" si="113"/>
        <v>0</v>
      </c>
      <c r="E279" s="4">
        <f t="shared" si="107"/>
        <v>0</v>
      </c>
      <c r="F279" s="4">
        <f t="shared" si="114"/>
        <v>25</v>
      </c>
      <c r="G279" s="4">
        <f t="shared" si="125"/>
        <v>6900</v>
      </c>
      <c r="H279">
        <f t="shared" si="108"/>
        <v>0</v>
      </c>
      <c r="I279" s="24">
        <f t="shared" si="115"/>
        <v>0</v>
      </c>
      <c r="J279" s="24">
        <f t="shared" si="116"/>
        <v>0</v>
      </c>
      <c r="K279" s="24">
        <f t="shared" si="117"/>
        <v>0</v>
      </c>
      <c r="L279" s="25">
        <f t="shared" si="118"/>
        <v>0</v>
      </c>
      <c r="M279" s="24">
        <f t="shared" si="119"/>
        <v>0</v>
      </c>
      <c r="N279" s="19">
        <f t="shared" si="105"/>
        <v>0</v>
      </c>
      <c r="O279" s="19">
        <f t="shared" si="120"/>
        <v>0</v>
      </c>
      <c r="P279" s="19">
        <f t="shared" si="121"/>
        <v>32.131739816948752</v>
      </c>
      <c r="Q279" s="24">
        <f t="shared" si="129"/>
        <v>0</v>
      </c>
      <c r="R279" s="34">
        <f t="shared" si="122"/>
        <v>11</v>
      </c>
      <c r="S279" s="24">
        <f t="shared" si="109"/>
        <v>0</v>
      </c>
      <c r="T279" s="24">
        <f t="shared" si="110"/>
        <v>0</v>
      </c>
      <c r="U279" s="24">
        <f t="shared" si="111"/>
        <v>0</v>
      </c>
      <c r="V279" s="4">
        <f t="shared" si="123"/>
        <v>0</v>
      </c>
      <c r="W279" s="4">
        <f t="shared" si="106"/>
        <v>0</v>
      </c>
      <c r="Y279" s="25">
        <f t="shared" si="126"/>
        <v>525</v>
      </c>
      <c r="Z279" s="24">
        <f t="shared" si="127"/>
        <v>3.3</v>
      </c>
      <c r="AA279" s="24">
        <f t="shared" si="128"/>
        <v>393.61053719208343</v>
      </c>
      <c r="AB279" s="24">
        <f t="shared" si="124"/>
        <v>196.67966534088134</v>
      </c>
    </row>
    <row r="280" spans="1:28" ht="14.65" thickBot="1" x14ac:dyDescent="0.5">
      <c r="A280" s="27" t="s">
        <v>337</v>
      </c>
      <c r="B280" s="27">
        <v>62.5</v>
      </c>
      <c r="C280" s="27">
        <f t="shared" si="112"/>
        <v>62.5</v>
      </c>
      <c r="D280" s="4">
        <f t="shared" si="113"/>
        <v>0</v>
      </c>
      <c r="E280" s="4">
        <f t="shared" si="107"/>
        <v>0</v>
      </c>
      <c r="F280" s="4">
        <f t="shared" si="114"/>
        <v>25</v>
      </c>
      <c r="G280" s="4">
        <f t="shared" si="125"/>
        <v>6925</v>
      </c>
      <c r="H280">
        <f t="shared" si="108"/>
        <v>1</v>
      </c>
      <c r="I280" s="24">
        <f t="shared" si="115"/>
        <v>0</v>
      </c>
      <c r="J280" s="24">
        <f t="shared" si="116"/>
        <v>0</v>
      </c>
      <c r="K280" s="24">
        <f t="shared" si="117"/>
        <v>0</v>
      </c>
      <c r="L280" s="25">
        <f t="shared" si="118"/>
        <v>0</v>
      </c>
      <c r="M280" s="24">
        <f t="shared" si="119"/>
        <v>0</v>
      </c>
      <c r="N280" s="19">
        <f t="shared" si="105"/>
        <v>0</v>
      </c>
      <c r="O280" s="19">
        <f t="shared" si="120"/>
        <v>0</v>
      </c>
      <c r="P280" s="19">
        <f t="shared" si="121"/>
        <v>32.131739816948752</v>
      </c>
      <c r="Q280" s="24">
        <f t="shared" si="129"/>
        <v>0</v>
      </c>
      <c r="R280" s="34">
        <f t="shared" si="122"/>
        <v>11</v>
      </c>
      <c r="S280" s="24">
        <f t="shared" si="109"/>
        <v>0</v>
      </c>
      <c r="T280" s="24">
        <f t="shared" si="110"/>
        <v>0</v>
      </c>
      <c r="U280" s="24">
        <f t="shared" si="111"/>
        <v>0</v>
      </c>
      <c r="V280" s="4">
        <f t="shared" si="123"/>
        <v>0</v>
      </c>
      <c r="W280" s="4">
        <f t="shared" si="106"/>
        <v>0</v>
      </c>
      <c r="Y280" s="25">
        <f t="shared" si="126"/>
        <v>525</v>
      </c>
      <c r="Z280" s="24">
        <f t="shared" si="127"/>
        <v>3.3</v>
      </c>
      <c r="AA280" s="24">
        <f t="shared" si="128"/>
        <v>393.61053719208343</v>
      </c>
      <c r="AB280" s="24">
        <f t="shared" si="124"/>
        <v>196.67966534088134</v>
      </c>
    </row>
    <row r="281" spans="1:28" ht="14.65" thickBot="1" x14ac:dyDescent="0.5">
      <c r="A281" s="27" t="s">
        <v>338</v>
      </c>
      <c r="B281" s="27">
        <v>62.5</v>
      </c>
      <c r="C281" s="27">
        <f t="shared" si="112"/>
        <v>62.5</v>
      </c>
      <c r="D281" s="4">
        <f t="shared" si="113"/>
        <v>0</v>
      </c>
      <c r="E281" s="4">
        <f t="shared" si="107"/>
        <v>0</v>
      </c>
      <c r="F281" s="4">
        <f t="shared" si="114"/>
        <v>25</v>
      </c>
      <c r="G281" s="4">
        <f t="shared" si="125"/>
        <v>6950</v>
      </c>
      <c r="H281">
        <f t="shared" si="108"/>
        <v>2</v>
      </c>
      <c r="I281" s="24">
        <f t="shared" si="115"/>
        <v>0</v>
      </c>
      <c r="J281" s="24">
        <f t="shared" si="116"/>
        <v>0</v>
      </c>
      <c r="K281" s="24">
        <f t="shared" si="117"/>
        <v>0</v>
      </c>
      <c r="L281" s="25">
        <f t="shared" si="118"/>
        <v>0</v>
      </c>
      <c r="M281" s="24">
        <f t="shared" si="119"/>
        <v>0</v>
      </c>
      <c r="N281" s="19">
        <f t="shared" si="105"/>
        <v>0</v>
      </c>
      <c r="O281" s="19">
        <f t="shared" si="120"/>
        <v>0</v>
      </c>
      <c r="P281" s="19">
        <f t="shared" si="121"/>
        <v>32.131739816948752</v>
      </c>
      <c r="Q281" s="24">
        <f t="shared" si="129"/>
        <v>0</v>
      </c>
      <c r="R281" s="34">
        <f t="shared" si="122"/>
        <v>11</v>
      </c>
      <c r="S281" s="24">
        <f t="shared" si="109"/>
        <v>0</v>
      </c>
      <c r="T281" s="24">
        <f t="shared" si="110"/>
        <v>0</v>
      </c>
      <c r="U281" s="24">
        <f t="shared" si="111"/>
        <v>0</v>
      </c>
      <c r="V281" s="4">
        <f t="shared" si="123"/>
        <v>0</v>
      </c>
      <c r="W281" s="4">
        <f t="shared" si="106"/>
        <v>0</v>
      </c>
      <c r="Y281" s="25">
        <f t="shared" si="126"/>
        <v>525</v>
      </c>
      <c r="Z281" s="24">
        <f t="shared" si="127"/>
        <v>3.3</v>
      </c>
      <c r="AA281" s="24">
        <f t="shared" si="128"/>
        <v>393.61053719208343</v>
      </c>
      <c r="AB281" s="24">
        <f t="shared" si="124"/>
        <v>196.67966534088134</v>
      </c>
    </row>
    <row r="282" spans="1:28" ht="14.65" thickBot="1" x14ac:dyDescent="0.5">
      <c r="A282" s="27" t="s">
        <v>339</v>
      </c>
      <c r="B282" s="27">
        <v>62.5</v>
      </c>
      <c r="C282" s="27">
        <f t="shared" si="112"/>
        <v>62.5</v>
      </c>
      <c r="D282" s="4">
        <f t="shared" si="113"/>
        <v>0</v>
      </c>
      <c r="E282" s="4">
        <f t="shared" si="107"/>
        <v>0</v>
      </c>
      <c r="F282" s="4">
        <f t="shared" si="114"/>
        <v>25</v>
      </c>
      <c r="G282" s="4">
        <f t="shared" si="125"/>
        <v>6975</v>
      </c>
      <c r="H282">
        <f t="shared" si="108"/>
        <v>3</v>
      </c>
      <c r="I282" s="24">
        <f t="shared" si="115"/>
        <v>0</v>
      </c>
      <c r="J282" s="24">
        <f t="shared" si="116"/>
        <v>0</v>
      </c>
      <c r="K282" s="24">
        <f t="shared" si="117"/>
        <v>0</v>
      </c>
      <c r="L282" s="25">
        <f t="shared" si="118"/>
        <v>0</v>
      </c>
      <c r="M282" s="24">
        <f t="shared" si="119"/>
        <v>0</v>
      </c>
      <c r="N282" s="19">
        <f t="shared" si="105"/>
        <v>0</v>
      </c>
      <c r="O282" s="19">
        <f t="shared" si="120"/>
        <v>0</v>
      </c>
      <c r="P282" s="19">
        <f t="shared" si="121"/>
        <v>32.131739816948752</v>
      </c>
      <c r="Q282" s="24">
        <f t="shared" si="129"/>
        <v>0</v>
      </c>
      <c r="R282" s="34">
        <f t="shared" si="122"/>
        <v>11</v>
      </c>
      <c r="S282" s="24">
        <f t="shared" si="109"/>
        <v>0</v>
      </c>
      <c r="T282" s="24">
        <f t="shared" si="110"/>
        <v>0</v>
      </c>
      <c r="U282" s="24">
        <f t="shared" si="111"/>
        <v>0</v>
      </c>
      <c r="V282" s="4">
        <f t="shared" si="123"/>
        <v>0</v>
      </c>
      <c r="W282" s="4">
        <f t="shared" si="106"/>
        <v>0</v>
      </c>
      <c r="Y282" s="25">
        <f t="shared" si="126"/>
        <v>525</v>
      </c>
      <c r="Z282" s="24">
        <f t="shared" si="127"/>
        <v>3.3</v>
      </c>
      <c r="AA282" s="24">
        <f t="shared" si="128"/>
        <v>393.61053719208343</v>
      </c>
      <c r="AB282" s="24">
        <f t="shared" si="124"/>
        <v>196.67966534088134</v>
      </c>
    </row>
    <row r="283" spans="1:28" ht="14.65" thickBot="1" x14ac:dyDescent="0.5">
      <c r="A283" s="27" t="s">
        <v>340</v>
      </c>
      <c r="B283" s="27">
        <v>62.5</v>
      </c>
      <c r="C283" s="27">
        <f t="shared" si="112"/>
        <v>62.5</v>
      </c>
      <c r="D283" s="4">
        <f t="shared" si="113"/>
        <v>0</v>
      </c>
      <c r="E283" s="4">
        <f t="shared" si="107"/>
        <v>0</v>
      </c>
      <c r="F283" s="4">
        <f t="shared" si="114"/>
        <v>25</v>
      </c>
      <c r="G283" s="4">
        <f t="shared" si="125"/>
        <v>7000</v>
      </c>
      <c r="H283">
        <f t="shared" si="108"/>
        <v>0</v>
      </c>
      <c r="I283" s="24">
        <f t="shared" si="115"/>
        <v>0</v>
      </c>
      <c r="J283" s="24">
        <f t="shared" si="116"/>
        <v>0</v>
      </c>
      <c r="K283" s="24">
        <f t="shared" si="117"/>
        <v>0</v>
      </c>
      <c r="L283" s="25">
        <f t="shared" si="118"/>
        <v>0</v>
      </c>
      <c r="M283" s="24">
        <f t="shared" si="119"/>
        <v>0</v>
      </c>
      <c r="N283" s="19">
        <f t="shared" si="105"/>
        <v>0</v>
      </c>
      <c r="O283" s="19">
        <f t="shared" si="120"/>
        <v>0</v>
      </c>
      <c r="P283" s="19">
        <f t="shared" si="121"/>
        <v>32.131739816948752</v>
      </c>
      <c r="Q283" s="24">
        <f t="shared" si="129"/>
        <v>0</v>
      </c>
      <c r="R283" s="34">
        <f t="shared" si="122"/>
        <v>11</v>
      </c>
      <c r="S283" s="24">
        <f t="shared" si="109"/>
        <v>0</v>
      </c>
      <c r="T283" s="24">
        <f t="shared" si="110"/>
        <v>0</v>
      </c>
      <c r="U283" s="24">
        <f t="shared" si="111"/>
        <v>0</v>
      </c>
      <c r="V283" s="4">
        <f t="shared" si="123"/>
        <v>0</v>
      </c>
      <c r="W283" s="4">
        <f t="shared" si="106"/>
        <v>0</v>
      </c>
      <c r="Y283" s="25">
        <f t="shared" si="126"/>
        <v>525</v>
      </c>
      <c r="Z283" s="24">
        <f t="shared" si="127"/>
        <v>3.3</v>
      </c>
      <c r="AA283" s="24">
        <f t="shared" si="128"/>
        <v>393.61053719208343</v>
      </c>
      <c r="AB283" s="24">
        <f t="shared" si="124"/>
        <v>196.67966534088134</v>
      </c>
    </row>
    <row r="284" spans="1:28" ht="14.65" thickBot="1" x14ac:dyDescent="0.5">
      <c r="A284" s="27" t="s">
        <v>341</v>
      </c>
      <c r="B284" s="27">
        <v>62.5</v>
      </c>
      <c r="C284" s="27">
        <f t="shared" si="112"/>
        <v>62.5</v>
      </c>
      <c r="D284" s="4">
        <f t="shared" si="113"/>
        <v>0</v>
      </c>
      <c r="E284" s="4">
        <f t="shared" si="107"/>
        <v>0</v>
      </c>
      <c r="F284" s="4">
        <f t="shared" si="114"/>
        <v>25</v>
      </c>
      <c r="G284" s="4">
        <f t="shared" si="125"/>
        <v>7025</v>
      </c>
      <c r="H284">
        <f t="shared" si="108"/>
        <v>1</v>
      </c>
      <c r="I284" s="24">
        <f t="shared" si="115"/>
        <v>0</v>
      </c>
      <c r="J284" s="24">
        <f t="shared" si="116"/>
        <v>0</v>
      </c>
      <c r="K284" s="24">
        <f t="shared" si="117"/>
        <v>0</v>
      </c>
      <c r="L284" s="25">
        <f t="shared" si="118"/>
        <v>0</v>
      </c>
      <c r="M284" s="24">
        <f t="shared" si="119"/>
        <v>0</v>
      </c>
      <c r="N284" s="19">
        <f t="shared" si="105"/>
        <v>0</v>
      </c>
      <c r="O284" s="19">
        <f t="shared" si="120"/>
        <v>0</v>
      </c>
      <c r="P284" s="19">
        <f t="shared" si="121"/>
        <v>32.131739816948752</v>
      </c>
      <c r="Q284" s="24">
        <f t="shared" si="129"/>
        <v>0</v>
      </c>
      <c r="R284" s="34">
        <f t="shared" si="122"/>
        <v>11</v>
      </c>
      <c r="S284" s="24">
        <f t="shared" si="109"/>
        <v>0</v>
      </c>
      <c r="T284" s="24">
        <f t="shared" si="110"/>
        <v>0</v>
      </c>
      <c r="U284" s="24">
        <f t="shared" si="111"/>
        <v>0</v>
      </c>
      <c r="V284" s="4">
        <f t="shared" si="123"/>
        <v>0</v>
      </c>
      <c r="W284" s="4">
        <f t="shared" si="106"/>
        <v>0</v>
      </c>
      <c r="Y284" s="25">
        <f t="shared" si="126"/>
        <v>525</v>
      </c>
      <c r="Z284" s="24">
        <f t="shared" si="127"/>
        <v>3.3</v>
      </c>
      <c r="AA284" s="24">
        <f t="shared" si="128"/>
        <v>393.61053719208343</v>
      </c>
      <c r="AB284" s="24">
        <f t="shared" si="124"/>
        <v>196.67966534088134</v>
      </c>
    </row>
    <row r="285" spans="1:28" ht="14.65" thickBot="1" x14ac:dyDescent="0.5">
      <c r="A285" s="27" t="s">
        <v>342</v>
      </c>
      <c r="B285" s="27">
        <v>62.5</v>
      </c>
      <c r="C285" s="27">
        <f t="shared" si="112"/>
        <v>62.5</v>
      </c>
      <c r="D285" s="4">
        <f t="shared" si="113"/>
        <v>0</v>
      </c>
      <c r="E285" s="4">
        <f t="shared" si="107"/>
        <v>0</v>
      </c>
      <c r="F285" s="4">
        <f t="shared" si="114"/>
        <v>25</v>
      </c>
      <c r="G285" s="4">
        <f t="shared" si="125"/>
        <v>7050</v>
      </c>
      <c r="H285">
        <f t="shared" si="108"/>
        <v>2</v>
      </c>
      <c r="I285" s="24">
        <f t="shared" si="115"/>
        <v>0</v>
      </c>
      <c r="J285" s="24">
        <f t="shared" si="116"/>
        <v>0</v>
      </c>
      <c r="K285" s="24">
        <f t="shared" si="117"/>
        <v>0</v>
      </c>
      <c r="L285" s="25">
        <f t="shared" si="118"/>
        <v>0</v>
      </c>
      <c r="M285" s="24">
        <f t="shared" si="119"/>
        <v>0</v>
      </c>
      <c r="N285" s="19">
        <f t="shared" si="105"/>
        <v>0</v>
      </c>
      <c r="O285" s="19">
        <f t="shared" si="120"/>
        <v>0</v>
      </c>
      <c r="P285" s="19">
        <f t="shared" si="121"/>
        <v>32.131739816948752</v>
      </c>
      <c r="Q285" s="24">
        <f t="shared" si="129"/>
        <v>0</v>
      </c>
      <c r="R285" s="34">
        <f t="shared" si="122"/>
        <v>11</v>
      </c>
      <c r="S285" s="24">
        <f t="shared" si="109"/>
        <v>0</v>
      </c>
      <c r="T285" s="24">
        <f t="shared" si="110"/>
        <v>0</v>
      </c>
      <c r="U285" s="24">
        <f t="shared" si="111"/>
        <v>0</v>
      </c>
      <c r="V285" s="4">
        <f t="shared" si="123"/>
        <v>0</v>
      </c>
      <c r="W285" s="4">
        <f t="shared" si="106"/>
        <v>0</v>
      </c>
      <c r="Y285" s="25">
        <f t="shared" si="126"/>
        <v>525</v>
      </c>
      <c r="Z285" s="24">
        <f t="shared" si="127"/>
        <v>3.3</v>
      </c>
      <c r="AA285" s="24">
        <f t="shared" si="128"/>
        <v>393.61053719208343</v>
      </c>
      <c r="AB285" s="24">
        <f t="shared" si="124"/>
        <v>196.67966534088134</v>
      </c>
    </row>
    <row r="286" spans="1:28" ht="14.65" thickBot="1" x14ac:dyDescent="0.5">
      <c r="A286" s="27" t="s">
        <v>343</v>
      </c>
      <c r="B286" s="27">
        <v>62.5</v>
      </c>
      <c r="C286" s="27">
        <f t="shared" si="112"/>
        <v>62.5</v>
      </c>
      <c r="D286" s="4">
        <f t="shared" si="113"/>
        <v>0</v>
      </c>
      <c r="E286" s="4">
        <f t="shared" si="107"/>
        <v>0</v>
      </c>
      <c r="F286" s="4">
        <f t="shared" si="114"/>
        <v>25</v>
      </c>
      <c r="G286" s="4">
        <f t="shared" si="125"/>
        <v>7075</v>
      </c>
      <c r="H286">
        <f t="shared" si="108"/>
        <v>3</v>
      </c>
      <c r="I286" s="24">
        <f t="shared" si="115"/>
        <v>0</v>
      </c>
      <c r="J286" s="24">
        <f t="shared" si="116"/>
        <v>0</v>
      </c>
      <c r="K286" s="24">
        <f t="shared" si="117"/>
        <v>0</v>
      </c>
      <c r="L286" s="25">
        <f t="shared" si="118"/>
        <v>0</v>
      </c>
      <c r="M286" s="24">
        <f t="shared" si="119"/>
        <v>0</v>
      </c>
      <c r="N286" s="19">
        <f t="shared" si="105"/>
        <v>0</v>
      </c>
      <c r="O286" s="19">
        <f t="shared" si="120"/>
        <v>0</v>
      </c>
      <c r="P286" s="19">
        <f t="shared" si="121"/>
        <v>32.131739816948752</v>
      </c>
      <c r="Q286" s="24">
        <f t="shared" si="129"/>
        <v>0</v>
      </c>
      <c r="R286" s="34">
        <f t="shared" si="122"/>
        <v>11</v>
      </c>
      <c r="S286" s="24">
        <f t="shared" si="109"/>
        <v>0</v>
      </c>
      <c r="T286" s="24">
        <f t="shared" si="110"/>
        <v>0</v>
      </c>
      <c r="U286" s="24">
        <f t="shared" si="111"/>
        <v>0</v>
      </c>
      <c r="V286" s="4">
        <f t="shared" si="123"/>
        <v>0</v>
      </c>
      <c r="W286" s="4">
        <f t="shared" si="106"/>
        <v>0</v>
      </c>
      <c r="Y286" s="25">
        <f t="shared" si="126"/>
        <v>525</v>
      </c>
      <c r="Z286" s="24">
        <f t="shared" si="127"/>
        <v>3.3</v>
      </c>
      <c r="AA286" s="24">
        <f t="shared" si="128"/>
        <v>393.61053719208343</v>
      </c>
      <c r="AB286" s="24">
        <f t="shared" si="124"/>
        <v>196.67966534088134</v>
      </c>
    </row>
    <row r="287" spans="1:28" ht="14.65" thickBot="1" x14ac:dyDescent="0.5">
      <c r="A287" s="27" t="s">
        <v>344</v>
      </c>
      <c r="B287" s="27">
        <v>62.5</v>
      </c>
      <c r="C287" s="27">
        <f t="shared" si="112"/>
        <v>62.5</v>
      </c>
      <c r="D287" s="4">
        <f t="shared" si="113"/>
        <v>0</v>
      </c>
      <c r="E287" s="4">
        <f t="shared" si="107"/>
        <v>0</v>
      </c>
      <c r="F287" s="4">
        <f t="shared" si="114"/>
        <v>25</v>
      </c>
      <c r="G287" s="4">
        <f t="shared" si="125"/>
        <v>7100</v>
      </c>
      <c r="H287">
        <f t="shared" si="108"/>
        <v>0</v>
      </c>
      <c r="I287" s="24">
        <f t="shared" si="115"/>
        <v>0</v>
      </c>
      <c r="J287" s="24">
        <f t="shared" si="116"/>
        <v>0</v>
      </c>
      <c r="K287" s="24">
        <f t="shared" si="117"/>
        <v>0</v>
      </c>
      <c r="L287" s="25">
        <f t="shared" si="118"/>
        <v>0</v>
      </c>
      <c r="M287" s="24">
        <f t="shared" si="119"/>
        <v>0</v>
      </c>
      <c r="N287" s="19">
        <f t="shared" si="105"/>
        <v>0</v>
      </c>
      <c r="O287" s="19">
        <f t="shared" si="120"/>
        <v>0</v>
      </c>
      <c r="P287" s="19">
        <f t="shared" si="121"/>
        <v>32.131739816948752</v>
      </c>
      <c r="Q287" s="24">
        <f t="shared" si="129"/>
        <v>0</v>
      </c>
      <c r="R287" s="34">
        <f t="shared" si="122"/>
        <v>11</v>
      </c>
      <c r="S287" s="24">
        <f t="shared" si="109"/>
        <v>0</v>
      </c>
      <c r="T287" s="24">
        <f t="shared" si="110"/>
        <v>0</v>
      </c>
      <c r="U287" s="24">
        <f t="shared" si="111"/>
        <v>0</v>
      </c>
      <c r="V287" s="4">
        <f t="shared" si="123"/>
        <v>0</v>
      </c>
      <c r="W287" s="4">
        <f t="shared" si="106"/>
        <v>0</v>
      </c>
      <c r="Y287" s="25">
        <f t="shared" si="126"/>
        <v>525</v>
      </c>
      <c r="Z287" s="24">
        <f t="shared" si="127"/>
        <v>3.3</v>
      </c>
      <c r="AA287" s="24">
        <f t="shared" si="128"/>
        <v>393.61053719208343</v>
      </c>
      <c r="AB287" s="24">
        <f t="shared" si="124"/>
        <v>196.67966534088134</v>
      </c>
    </row>
    <row r="288" spans="1:28" ht="14.65" thickBot="1" x14ac:dyDescent="0.5">
      <c r="A288" s="27" t="s">
        <v>345</v>
      </c>
      <c r="B288" s="27">
        <v>62.5</v>
      </c>
      <c r="C288" s="27">
        <f t="shared" si="112"/>
        <v>62.5</v>
      </c>
      <c r="D288" s="4">
        <f t="shared" si="113"/>
        <v>0</v>
      </c>
      <c r="E288" s="4">
        <f t="shared" si="107"/>
        <v>0</v>
      </c>
      <c r="F288" s="4">
        <f t="shared" si="114"/>
        <v>25</v>
      </c>
      <c r="G288" s="4">
        <f t="shared" si="125"/>
        <v>7125</v>
      </c>
      <c r="H288">
        <f t="shared" si="108"/>
        <v>1</v>
      </c>
      <c r="I288" s="24">
        <f t="shared" si="115"/>
        <v>0</v>
      </c>
      <c r="J288" s="24">
        <f t="shared" si="116"/>
        <v>0</v>
      </c>
      <c r="K288" s="24">
        <f t="shared" si="117"/>
        <v>0</v>
      </c>
      <c r="L288" s="25">
        <f t="shared" si="118"/>
        <v>0</v>
      </c>
      <c r="M288" s="24">
        <f t="shared" si="119"/>
        <v>0</v>
      </c>
      <c r="N288" s="19">
        <f t="shared" si="105"/>
        <v>0</v>
      </c>
      <c r="O288" s="19">
        <f t="shared" si="120"/>
        <v>0</v>
      </c>
      <c r="P288" s="19">
        <f t="shared" si="121"/>
        <v>32.131739816948752</v>
      </c>
      <c r="Q288" s="24">
        <f t="shared" si="129"/>
        <v>0</v>
      </c>
      <c r="R288" s="34">
        <f t="shared" si="122"/>
        <v>11</v>
      </c>
      <c r="S288" s="24">
        <f t="shared" si="109"/>
        <v>0</v>
      </c>
      <c r="T288" s="24">
        <f t="shared" si="110"/>
        <v>0</v>
      </c>
      <c r="U288" s="24">
        <f t="shared" si="111"/>
        <v>0</v>
      </c>
      <c r="V288" s="4">
        <f t="shared" si="123"/>
        <v>0</v>
      </c>
      <c r="W288" s="4">
        <f t="shared" si="106"/>
        <v>0</v>
      </c>
      <c r="Y288" s="25">
        <f t="shared" si="126"/>
        <v>525</v>
      </c>
      <c r="Z288" s="24">
        <f t="shared" si="127"/>
        <v>3.3</v>
      </c>
      <c r="AA288" s="24">
        <f t="shared" si="128"/>
        <v>393.61053719208343</v>
      </c>
      <c r="AB288" s="24">
        <f t="shared" si="124"/>
        <v>196.67966534088134</v>
      </c>
    </row>
    <row r="289" spans="1:28" ht="14.65" thickBot="1" x14ac:dyDescent="0.5">
      <c r="A289" s="27" t="s">
        <v>346</v>
      </c>
      <c r="B289" s="27">
        <v>62.5</v>
      </c>
      <c r="C289" s="27">
        <f t="shared" si="112"/>
        <v>62.5</v>
      </c>
      <c r="D289" s="4">
        <f t="shared" si="113"/>
        <v>0</v>
      </c>
      <c r="E289" s="4">
        <f t="shared" si="107"/>
        <v>0</v>
      </c>
      <c r="F289" s="4">
        <f t="shared" si="114"/>
        <v>25</v>
      </c>
      <c r="G289" s="4">
        <f t="shared" si="125"/>
        <v>7150</v>
      </c>
      <c r="H289">
        <f t="shared" si="108"/>
        <v>2</v>
      </c>
      <c r="I289" s="24">
        <f t="shared" si="115"/>
        <v>0</v>
      </c>
      <c r="J289" s="24">
        <f t="shared" si="116"/>
        <v>0</v>
      </c>
      <c r="K289" s="24">
        <f t="shared" si="117"/>
        <v>0</v>
      </c>
      <c r="L289" s="25">
        <f t="shared" si="118"/>
        <v>0</v>
      </c>
      <c r="M289" s="24">
        <f t="shared" si="119"/>
        <v>0</v>
      </c>
      <c r="N289" s="19">
        <f t="shared" si="105"/>
        <v>0</v>
      </c>
      <c r="O289" s="19">
        <f t="shared" si="120"/>
        <v>0</v>
      </c>
      <c r="P289" s="19">
        <f t="shared" si="121"/>
        <v>32.131739816948752</v>
      </c>
      <c r="Q289" s="24">
        <f t="shared" si="129"/>
        <v>0</v>
      </c>
      <c r="R289" s="34">
        <f t="shared" si="122"/>
        <v>11</v>
      </c>
      <c r="S289" s="24">
        <f t="shared" si="109"/>
        <v>0</v>
      </c>
      <c r="T289" s="24">
        <f t="shared" si="110"/>
        <v>0</v>
      </c>
      <c r="U289" s="24">
        <f t="shared" si="111"/>
        <v>0</v>
      </c>
      <c r="V289" s="4">
        <f t="shared" si="123"/>
        <v>0</v>
      </c>
      <c r="W289" s="4">
        <f t="shared" si="106"/>
        <v>0</v>
      </c>
      <c r="Y289" s="25">
        <f t="shared" si="126"/>
        <v>525</v>
      </c>
      <c r="Z289" s="24">
        <f t="shared" si="127"/>
        <v>3.3</v>
      </c>
      <c r="AA289" s="24">
        <f t="shared" si="128"/>
        <v>393.61053719208343</v>
      </c>
      <c r="AB289" s="24">
        <f t="shared" si="124"/>
        <v>196.67966534088134</v>
      </c>
    </row>
    <row r="290" spans="1:28" ht="14.65" thickBot="1" x14ac:dyDescent="0.5">
      <c r="A290" s="27" t="s">
        <v>347</v>
      </c>
      <c r="B290" s="27">
        <v>62.5</v>
      </c>
      <c r="C290" s="27">
        <f t="shared" si="112"/>
        <v>62.5</v>
      </c>
      <c r="D290" s="4">
        <f t="shared" si="113"/>
        <v>0</v>
      </c>
      <c r="E290" s="4">
        <f t="shared" si="107"/>
        <v>0</v>
      </c>
      <c r="F290" s="4">
        <f t="shared" si="114"/>
        <v>25</v>
      </c>
      <c r="G290" s="4">
        <f t="shared" si="125"/>
        <v>7175</v>
      </c>
      <c r="H290">
        <f t="shared" si="108"/>
        <v>3</v>
      </c>
      <c r="I290" s="24">
        <f t="shared" si="115"/>
        <v>0</v>
      </c>
      <c r="J290" s="24">
        <f t="shared" si="116"/>
        <v>0</v>
      </c>
      <c r="K290" s="24">
        <f t="shared" si="117"/>
        <v>0</v>
      </c>
      <c r="L290" s="25">
        <f t="shared" si="118"/>
        <v>0</v>
      </c>
      <c r="M290" s="24">
        <f t="shared" si="119"/>
        <v>0</v>
      </c>
      <c r="N290" s="19">
        <f t="shared" si="105"/>
        <v>0</v>
      </c>
      <c r="O290" s="19">
        <f t="shared" si="120"/>
        <v>0</v>
      </c>
      <c r="P290" s="19">
        <f t="shared" si="121"/>
        <v>32.131739816948752</v>
      </c>
      <c r="Q290" s="24">
        <f t="shared" si="129"/>
        <v>0</v>
      </c>
      <c r="R290" s="34">
        <f t="shared" si="122"/>
        <v>11</v>
      </c>
      <c r="S290" s="24">
        <f t="shared" si="109"/>
        <v>0</v>
      </c>
      <c r="T290" s="24">
        <f t="shared" si="110"/>
        <v>0</v>
      </c>
      <c r="U290" s="24">
        <f t="shared" si="111"/>
        <v>0</v>
      </c>
      <c r="V290" s="4">
        <f t="shared" si="123"/>
        <v>0</v>
      </c>
      <c r="W290" s="4">
        <f t="shared" si="106"/>
        <v>0</v>
      </c>
      <c r="Y290" s="25">
        <f t="shared" si="126"/>
        <v>525</v>
      </c>
      <c r="Z290" s="24">
        <f t="shared" si="127"/>
        <v>3.3</v>
      </c>
      <c r="AA290" s="24">
        <f t="shared" si="128"/>
        <v>393.61053719208343</v>
      </c>
      <c r="AB290" s="24">
        <f t="shared" si="124"/>
        <v>196.67966534088134</v>
      </c>
    </row>
    <row r="291" spans="1:28" ht="14.65" thickBot="1" x14ac:dyDescent="0.5">
      <c r="A291" s="27" t="s">
        <v>348</v>
      </c>
      <c r="B291" s="27">
        <v>62.5</v>
      </c>
      <c r="C291" s="27">
        <f t="shared" si="112"/>
        <v>62.5</v>
      </c>
      <c r="D291" s="4">
        <f t="shared" si="113"/>
        <v>0</v>
      </c>
      <c r="E291" s="4">
        <f t="shared" si="107"/>
        <v>0</v>
      </c>
      <c r="F291" s="4">
        <f t="shared" si="114"/>
        <v>25</v>
      </c>
      <c r="G291" s="4">
        <f t="shared" si="125"/>
        <v>7200</v>
      </c>
      <c r="H291">
        <f t="shared" si="108"/>
        <v>0</v>
      </c>
      <c r="I291" s="24">
        <f t="shared" si="115"/>
        <v>0</v>
      </c>
      <c r="J291" s="24">
        <f t="shared" si="116"/>
        <v>0</v>
      </c>
      <c r="K291" s="24">
        <f t="shared" si="117"/>
        <v>0</v>
      </c>
      <c r="L291" s="25">
        <f t="shared" si="118"/>
        <v>0</v>
      </c>
      <c r="M291" s="24">
        <f t="shared" si="119"/>
        <v>0</v>
      </c>
      <c r="N291" s="19">
        <f t="shared" si="105"/>
        <v>0</v>
      </c>
      <c r="O291" s="19">
        <f t="shared" si="120"/>
        <v>0</v>
      </c>
      <c r="P291" s="19">
        <f t="shared" si="121"/>
        <v>32.131739816948752</v>
      </c>
      <c r="Q291" s="24">
        <f t="shared" si="129"/>
        <v>0</v>
      </c>
      <c r="R291" s="34">
        <f t="shared" si="122"/>
        <v>11</v>
      </c>
      <c r="S291" s="24">
        <f t="shared" si="109"/>
        <v>0</v>
      </c>
      <c r="T291" s="24">
        <f t="shared" si="110"/>
        <v>0</v>
      </c>
      <c r="U291" s="24">
        <f t="shared" si="111"/>
        <v>0</v>
      </c>
      <c r="V291" s="4">
        <f t="shared" si="123"/>
        <v>0</v>
      </c>
      <c r="W291" s="4">
        <f t="shared" si="106"/>
        <v>0</v>
      </c>
      <c r="Y291" s="25">
        <f t="shared" si="126"/>
        <v>525</v>
      </c>
      <c r="Z291" s="24">
        <f t="shared" si="127"/>
        <v>3.3</v>
      </c>
      <c r="AA291" s="24">
        <f t="shared" si="128"/>
        <v>393.61053719208343</v>
      </c>
      <c r="AB291" s="24">
        <f t="shared" si="124"/>
        <v>196.67966534088134</v>
      </c>
    </row>
    <row r="292" spans="1:28" ht="14.65" thickBot="1" x14ac:dyDescent="0.5">
      <c r="A292" s="27" t="s">
        <v>349</v>
      </c>
      <c r="B292" s="27">
        <v>62.5</v>
      </c>
      <c r="C292" s="27">
        <f t="shared" si="112"/>
        <v>62.5</v>
      </c>
      <c r="D292" s="4">
        <f t="shared" si="113"/>
        <v>0</v>
      </c>
      <c r="E292" s="4">
        <f t="shared" si="107"/>
        <v>0</v>
      </c>
      <c r="F292" s="4">
        <f t="shared" si="114"/>
        <v>25</v>
      </c>
      <c r="G292" s="4">
        <f t="shared" si="125"/>
        <v>7225</v>
      </c>
      <c r="H292">
        <f t="shared" si="108"/>
        <v>1</v>
      </c>
      <c r="I292" s="24">
        <f t="shared" si="115"/>
        <v>0</v>
      </c>
      <c r="J292" s="24">
        <f t="shared" si="116"/>
        <v>0</v>
      </c>
      <c r="K292" s="24">
        <f t="shared" si="117"/>
        <v>0</v>
      </c>
      <c r="L292" s="25">
        <f t="shared" si="118"/>
        <v>0</v>
      </c>
      <c r="M292" s="24">
        <f t="shared" si="119"/>
        <v>0</v>
      </c>
      <c r="N292" s="19">
        <f t="shared" si="105"/>
        <v>0</v>
      </c>
      <c r="O292" s="19">
        <f t="shared" si="120"/>
        <v>0</v>
      </c>
      <c r="P292" s="19">
        <f t="shared" si="121"/>
        <v>32.131739816948752</v>
      </c>
      <c r="Q292" s="24">
        <f t="shared" si="129"/>
        <v>0</v>
      </c>
      <c r="R292" s="34">
        <f t="shared" si="122"/>
        <v>11</v>
      </c>
      <c r="S292" s="24">
        <f t="shared" si="109"/>
        <v>0</v>
      </c>
      <c r="T292" s="24">
        <f t="shared" si="110"/>
        <v>0</v>
      </c>
      <c r="U292" s="24">
        <f t="shared" si="111"/>
        <v>0</v>
      </c>
      <c r="V292" s="4">
        <f t="shared" si="123"/>
        <v>0</v>
      </c>
      <c r="W292" s="4">
        <f t="shared" si="106"/>
        <v>0</v>
      </c>
      <c r="Y292" s="25">
        <f t="shared" si="126"/>
        <v>525</v>
      </c>
      <c r="Z292" s="24">
        <f t="shared" si="127"/>
        <v>3.3</v>
      </c>
      <c r="AA292" s="24">
        <f t="shared" si="128"/>
        <v>393.61053719208343</v>
      </c>
      <c r="AB292" s="24">
        <f t="shared" si="124"/>
        <v>196.67966534088134</v>
      </c>
    </row>
    <row r="293" spans="1:28" ht="14.65" thickBot="1" x14ac:dyDescent="0.5">
      <c r="A293" s="27" t="s">
        <v>350</v>
      </c>
      <c r="B293" s="27">
        <v>62.5</v>
      </c>
      <c r="C293" s="27">
        <f t="shared" si="112"/>
        <v>62.5</v>
      </c>
      <c r="D293" s="4">
        <f t="shared" si="113"/>
        <v>0</v>
      </c>
      <c r="E293" s="4">
        <f t="shared" si="107"/>
        <v>0</v>
      </c>
      <c r="F293" s="4">
        <f t="shared" si="114"/>
        <v>25</v>
      </c>
      <c r="G293" s="4">
        <f t="shared" si="125"/>
        <v>7250</v>
      </c>
      <c r="H293">
        <f t="shared" si="108"/>
        <v>2</v>
      </c>
      <c r="I293" s="24">
        <f t="shared" si="115"/>
        <v>0</v>
      </c>
      <c r="J293" s="24">
        <f t="shared" si="116"/>
        <v>0</v>
      </c>
      <c r="K293" s="24">
        <f t="shared" si="117"/>
        <v>0</v>
      </c>
      <c r="L293" s="25">
        <f t="shared" si="118"/>
        <v>0</v>
      </c>
      <c r="M293" s="24">
        <f t="shared" si="119"/>
        <v>0</v>
      </c>
      <c r="N293" s="19">
        <f t="shared" si="105"/>
        <v>0</v>
      </c>
      <c r="O293" s="19">
        <f t="shared" si="120"/>
        <v>0</v>
      </c>
      <c r="P293" s="19">
        <f t="shared" si="121"/>
        <v>32.131739816948752</v>
      </c>
      <c r="Q293" s="24">
        <f t="shared" si="129"/>
        <v>0</v>
      </c>
      <c r="R293" s="34">
        <f t="shared" si="122"/>
        <v>11</v>
      </c>
      <c r="S293" s="24">
        <f t="shared" si="109"/>
        <v>0</v>
      </c>
      <c r="T293" s="24">
        <f t="shared" si="110"/>
        <v>0</v>
      </c>
      <c r="U293" s="24">
        <f t="shared" si="111"/>
        <v>0</v>
      </c>
      <c r="V293" s="4">
        <f t="shared" si="123"/>
        <v>0</v>
      </c>
      <c r="W293" s="4">
        <f t="shared" si="106"/>
        <v>0</v>
      </c>
      <c r="Y293" s="25">
        <f t="shared" si="126"/>
        <v>525</v>
      </c>
      <c r="Z293" s="24">
        <f t="shared" si="127"/>
        <v>3.3</v>
      </c>
      <c r="AA293" s="24">
        <f t="shared" si="128"/>
        <v>393.61053719208343</v>
      </c>
      <c r="AB293" s="24">
        <f t="shared" si="124"/>
        <v>196.67966534088134</v>
      </c>
    </row>
    <row r="294" spans="1:28" ht="14.65" thickBot="1" x14ac:dyDescent="0.5">
      <c r="A294" s="27" t="s">
        <v>351</v>
      </c>
      <c r="B294" s="27">
        <v>62.5</v>
      </c>
      <c r="C294" s="27">
        <f t="shared" si="112"/>
        <v>62.5</v>
      </c>
      <c r="D294" s="4">
        <f t="shared" si="113"/>
        <v>0</v>
      </c>
      <c r="E294" s="4">
        <f t="shared" si="107"/>
        <v>0</v>
      </c>
      <c r="F294" s="4">
        <f t="shared" si="114"/>
        <v>25</v>
      </c>
      <c r="G294" s="4">
        <f t="shared" si="125"/>
        <v>7275</v>
      </c>
      <c r="H294">
        <f t="shared" si="108"/>
        <v>3</v>
      </c>
      <c r="I294" s="24">
        <f t="shared" si="115"/>
        <v>0</v>
      </c>
      <c r="J294" s="24">
        <f t="shared" si="116"/>
        <v>0</v>
      </c>
      <c r="K294" s="24">
        <f t="shared" si="117"/>
        <v>0</v>
      </c>
      <c r="L294" s="25">
        <f t="shared" si="118"/>
        <v>0</v>
      </c>
      <c r="M294" s="24">
        <f t="shared" si="119"/>
        <v>0</v>
      </c>
      <c r="N294" s="19">
        <f t="shared" si="105"/>
        <v>0</v>
      </c>
      <c r="O294" s="19">
        <f t="shared" si="120"/>
        <v>0</v>
      </c>
      <c r="P294" s="19">
        <f t="shared" si="121"/>
        <v>32.131739816948752</v>
      </c>
      <c r="Q294" s="24">
        <f t="shared" si="129"/>
        <v>0</v>
      </c>
      <c r="R294" s="34">
        <f t="shared" si="122"/>
        <v>11</v>
      </c>
      <c r="S294" s="24">
        <f t="shared" si="109"/>
        <v>0</v>
      </c>
      <c r="T294" s="24">
        <f t="shared" si="110"/>
        <v>0</v>
      </c>
      <c r="U294" s="24">
        <f t="shared" si="111"/>
        <v>0</v>
      </c>
      <c r="V294" s="4">
        <f t="shared" si="123"/>
        <v>0</v>
      </c>
      <c r="W294" s="4">
        <f t="shared" si="106"/>
        <v>0</v>
      </c>
      <c r="Y294" s="25">
        <f t="shared" si="126"/>
        <v>525</v>
      </c>
      <c r="Z294" s="24">
        <f t="shared" si="127"/>
        <v>3.3</v>
      </c>
      <c r="AA294" s="24">
        <f t="shared" si="128"/>
        <v>393.61053719208343</v>
      </c>
      <c r="AB294" s="24">
        <f t="shared" si="124"/>
        <v>196.67966534088134</v>
      </c>
    </row>
    <row r="295" spans="1:28" ht="14.65" thickBot="1" x14ac:dyDescent="0.5">
      <c r="A295" s="27" t="s">
        <v>352</v>
      </c>
      <c r="B295" s="27">
        <v>62.5</v>
      </c>
      <c r="C295" s="27">
        <f t="shared" si="112"/>
        <v>62.5</v>
      </c>
      <c r="D295" s="4">
        <f t="shared" si="113"/>
        <v>0</v>
      </c>
      <c r="E295" s="4">
        <f t="shared" si="107"/>
        <v>0</v>
      </c>
      <c r="F295" s="4">
        <f t="shared" si="114"/>
        <v>25</v>
      </c>
      <c r="G295" s="4">
        <f t="shared" si="125"/>
        <v>7300</v>
      </c>
      <c r="H295">
        <f t="shared" si="108"/>
        <v>0</v>
      </c>
      <c r="I295" s="24">
        <f t="shared" si="115"/>
        <v>0</v>
      </c>
      <c r="J295" s="24">
        <f t="shared" si="116"/>
        <v>0</v>
      </c>
      <c r="K295" s="24">
        <f t="shared" si="117"/>
        <v>0</v>
      </c>
      <c r="L295" s="25">
        <f t="shared" si="118"/>
        <v>0</v>
      </c>
      <c r="M295" s="24">
        <f t="shared" si="119"/>
        <v>0</v>
      </c>
      <c r="N295" s="19">
        <f t="shared" si="105"/>
        <v>0</v>
      </c>
      <c r="O295" s="19">
        <f t="shared" si="120"/>
        <v>0</v>
      </c>
      <c r="P295" s="19">
        <f t="shared" si="121"/>
        <v>32.131739816948752</v>
      </c>
      <c r="Q295" s="24">
        <f t="shared" si="129"/>
        <v>0</v>
      </c>
      <c r="R295" s="34">
        <f t="shared" si="122"/>
        <v>11</v>
      </c>
      <c r="S295" s="24">
        <f t="shared" si="109"/>
        <v>0</v>
      </c>
      <c r="T295" s="24">
        <f t="shared" si="110"/>
        <v>0</v>
      </c>
      <c r="U295" s="24">
        <f t="shared" si="111"/>
        <v>0</v>
      </c>
      <c r="V295" s="4">
        <f t="shared" si="123"/>
        <v>0</v>
      </c>
      <c r="W295" s="4">
        <f t="shared" si="106"/>
        <v>0</v>
      </c>
      <c r="Y295" s="25">
        <f t="shared" si="126"/>
        <v>525</v>
      </c>
      <c r="Z295" s="24">
        <f t="shared" si="127"/>
        <v>3.3</v>
      </c>
      <c r="AA295" s="24">
        <f t="shared" si="128"/>
        <v>393.61053719208343</v>
      </c>
      <c r="AB295" s="24">
        <f t="shared" si="124"/>
        <v>196.67966534088134</v>
      </c>
    </row>
    <row r="296" spans="1:28" ht="14.65" thickBot="1" x14ac:dyDescent="0.5">
      <c r="A296" s="27" t="s">
        <v>353</v>
      </c>
      <c r="B296" s="27">
        <v>62.5</v>
      </c>
      <c r="C296" s="27">
        <f t="shared" si="112"/>
        <v>62.5</v>
      </c>
      <c r="D296" s="4">
        <f t="shared" si="113"/>
        <v>0</v>
      </c>
      <c r="E296" s="4">
        <f t="shared" si="107"/>
        <v>0</v>
      </c>
      <c r="F296" s="4">
        <f t="shared" si="114"/>
        <v>25</v>
      </c>
      <c r="G296" s="4">
        <f t="shared" si="125"/>
        <v>7325</v>
      </c>
      <c r="H296">
        <f t="shared" si="108"/>
        <v>1</v>
      </c>
      <c r="I296" s="24">
        <f t="shared" si="115"/>
        <v>0</v>
      </c>
      <c r="J296" s="24">
        <f t="shared" si="116"/>
        <v>0</v>
      </c>
      <c r="K296" s="24">
        <f t="shared" si="117"/>
        <v>0</v>
      </c>
      <c r="L296" s="25">
        <f t="shared" si="118"/>
        <v>0</v>
      </c>
      <c r="M296" s="24">
        <f t="shared" si="119"/>
        <v>0</v>
      </c>
      <c r="N296" s="19">
        <f t="shared" si="105"/>
        <v>0</v>
      </c>
      <c r="O296" s="19">
        <f t="shared" si="120"/>
        <v>0</v>
      </c>
      <c r="P296" s="19">
        <f t="shared" si="121"/>
        <v>32.131739816948752</v>
      </c>
      <c r="Q296" s="24">
        <f t="shared" si="129"/>
        <v>0</v>
      </c>
      <c r="R296" s="34">
        <f t="shared" si="122"/>
        <v>11</v>
      </c>
      <c r="S296" s="24">
        <f t="shared" si="109"/>
        <v>0</v>
      </c>
      <c r="T296" s="24">
        <f t="shared" si="110"/>
        <v>0</v>
      </c>
      <c r="U296" s="24">
        <f t="shared" si="111"/>
        <v>0</v>
      </c>
      <c r="V296" s="4">
        <f t="shared" si="123"/>
        <v>0</v>
      </c>
      <c r="W296" s="4">
        <f t="shared" si="106"/>
        <v>0</v>
      </c>
      <c r="Y296" s="25">
        <f t="shared" si="126"/>
        <v>525</v>
      </c>
      <c r="Z296" s="24">
        <f t="shared" si="127"/>
        <v>3.3</v>
      </c>
      <c r="AA296" s="24">
        <f t="shared" si="128"/>
        <v>393.61053719208343</v>
      </c>
      <c r="AB296" s="24">
        <f t="shared" si="124"/>
        <v>196.67966534088134</v>
      </c>
    </row>
    <row r="297" spans="1:28" ht="14.65" thickBot="1" x14ac:dyDescent="0.5">
      <c r="A297" s="27" t="s">
        <v>354</v>
      </c>
      <c r="B297" s="27">
        <v>62.5</v>
      </c>
      <c r="C297" s="27">
        <f t="shared" si="112"/>
        <v>62.5</v>
      </c>
      <c r="D297" s="4">
        <f t="shared" si="113"/>
        <v>0</v>
      </c>
      <c r="E297" s="4">
        <f t="shared" si="107"/>
        <v>0</v>
      </c>
      <c r="F297" s="4">
        <f t="shared" si="114"/>
        <v>25</v>
      </c>
      <c r="G297" s="4">
        <f t="shared" si="125"/>
        <v>7350</v>
      </c>
      <c r="H297">
        <f t="shared" si="108"/>
        <v>2</v>
      </c>
      <c r="I297" s="24">
        <f t="shared" si="115"/>
        <v>0</v>
      </c>
      <c r="J297" s="24">
        <f t="shared" si="116"/>
        <v>0</v>
      </c>
      <c r="K297" s="24">
        <f t="shared" si="117"/>
        <v>0</v>
      </c>
      <c r="L297" s="25">
        <f t="shared" si="118"/>
        <v>0</v>
      </c>
      <c r="M297" s="24">
        <f t="shared" si="119"/>
        <v>0</v>
      </c>
      <c r="N297" s="19">
        <f t="shared" si="105"/>
        <v>0</v>
      </c>
      <c r="O297" s="19">
        <f t="shared" si="120"/>
        <v>0</v>
      </c>
      <c r="P297" s="19">
        <f t="shared" si="121"/>
        <v>32.131739816948752</v>
      </c>
      <c r="Q297" s="24">
        <f t="shared" si="129"/>
        <v>0</v>
      </c>
      <c r="R297" s="34">
        <f t="shared" si="122"/>
        <v>11</v>
      </c>
      <c r="S297" s="24">
        <f t="shared" si="109"/>
        <v>0</v>
      </c>
      <c r="T297" s="24">
        <f t="shared" si="110"/>
        <v>0</v>
      </c>
      <c r="U297" s="24">
        <f t="shared" si="111"/>
        <v>0</v>
      </c>
      <c r="V297" s="4">
        <f t="shared" si="123"/>
        <v>0</v>
      </c>
      <c r="W297" s="4">
        <f t="shared" si="106"/>
        <v>0</v>
      </c>
      <c r="Y297" s="25">
        <f t="shared" si="126"/>
        <v>525</v>
      </c>
      <c r="Z297" s="24">
        <f t="shared" si="127"/>
        <v>3.3</v>
      </c>
      <c r="AA297" s="24">
        <f t="shared" si="128"/>
        <v>393.61053719208343</v>
      </c>
      <c r="AB297" s="24">
        <f t="shared" si="124"/>
        <v>196.67966534088134</v>
      </c>
    </row>
    <row r="298" spans="1:28" ht="14.65" thickBot="1" x14ac:dyDescent="0.5">
      <c r="A298" s="27" t="s">
        <v>355</v>
      </c>
      <c r="B298" s="27">
        <v>62.5</v>
      </c>
      <c r="C298" s="27">
        <f t="shared" si="112"/>
        <v>62.5</v>
      </c>
      <c r="D298" s="4">
        <f t="shared" si="113"/>
        <v>0</v>
      </c>
      <c r="E298" s="4">
        <f t="shared" si="107"/>
        <v>0</v>
      </c>
      <c r="F298" s="4">
        <f t="shared" si="114"/>
        <v>25</v>
      </c>
      <c r="G298" s="4">
        <f t="shared" si="125"/>
        <v>7375</v>
      </c>
      <c r="H298">
        <f t="shared" si="108"/>
        <v>3</v>
      </c>
      <c r="I298" s="24">
        <f t="shared" si="115"/>
        <v>0</v>
      </c>
      <c r="J298" s="24">
        <f t="shared" si="116"/>
        <v>0</v>
      </c>
      <c r="K298" s="24">
        <f t="shared" si="117"/>
        <v>0</v>
      </c>
      <c r="L298" s="25">
        <f t="shared" si="118"/>
        <v>0</v>
      </c>
      <c r="M298" s="24">
        <f t="shared" si="119"/>
        <v>0</v>
      </c>
      <c r="N298" s="19">
        <f t="shared" si="105"/>
        <v>0</v>
      </c>
      <c r="O298" s="19">
        <f t="shared" si="120"/>
        <v>0</v>
      </c>
      <c r="P298" s="19">
        <f t="shared" si="121"/>
        <v>32.131739816948752</v>
      </c>
      <c r="Q298" s="24">
        <f t="shared" si="129"/>
        <v>0</v>
      </c>
      <c r="R298" s="34">
        <f t="shared" si="122"/>
        <v>11</v>
      </c>
      <c r="S298" s="24">
        <f t="shared" si="109"/>
        <v>0</v>
      </c>
      <c r="T298" s="24">
        <f t="shared" si="110"/>
        <v>0</v>
      </c>
      <c r="U298" s="24">
        <f t="shared" si="111"/>
        <v>0</v>
      </c>
      <c r="V298" s="4">
        <f t="shared" si="123"/>
        <v>0</v>
      </c>
      <c r="W298" s="4">
        <f t="shared" si="106"/>
        <v>0</v>
      </c>
      <c r="Y298" s="25">
        <f t="shared" si="126"/>
        <v>525</v>
      </c>
      <c r="Z298" s="24">
        <f t="shared" si="127"/>
        <v>3.3</v>
      </c>
      <c r="AA298" s="24">
        <f t="shared" si="128"/>
        <v>393.61053719208343</v>
      </c>
      <c r="AB298" s="24">
        <f t="shared" si="124"/>
        <v>196.67966534088134</v>
      </c>
    </row>
    <row r="299" spans="1:28" ht="14.65" thickBot="1" x14ac:dyDescent="0.5">
      <c r="A299" s="27" t="s">
        <v>356</v>
      </c>
      <c r="B299" s="27">
        <v>62.5</v>
      </c>
      <c r="C299" s="27">
        <f t="shared" si="112"/>
        <v>62.5</v>
      </c>
      <c r="D299" s="4">
        <f t="shared" si="113"/>
        <v>0</v>
      </c>
      <c r="E299" s="4">
        <f t="shared" si="107"/>
        <v>0</v>
      </c>
      <c r="F299" s="4">
        <f t="shared" si="114"/>
        <v>25</v>
      </c>
      <c r="G299" s="4">
        <f t="shared" si="125"/>
        <v>7400</v>
      </c>
      <c r="H299">
        <f t="shared" si="108"/>
        <v>0</v>
      </c>
      <c r="I299" s="24">
        <f t="shared" si="115"/>
        <v>0</v>
      </c>
      <c r="J299" s="24">
        <f t="shared" si="116"/>
        <v>0</v>
      </c>
      <c r="K299" s="24">
        <f t="shared" si="117"/>
        <v>0</v>
      </c>
      <c r="L299" s="25">
        <f t="shared" si="118"/>
        <v>0</v>
      </c>
      <c r="M299" s="24">
        <f t="shared" si="119"/>
        <v>0</v>
      </c>
      <c r="N299" s="19">
        <f t="shared" si="105"/>
        <v>0</v>
      </c>
      <c r="O299" s="19">
        <f t="shared" si="120"/>
        <v>0</v>
      </c>
      <c r="P299" s="19">
        <f t="shared" si="121"/>
        <v>32.131739816948752</v>
      </c>
      <c r="Q299" s="24">
        <f t="shared" si="129"/>
        <v>0</v>
      </c>
      <c r="R299" s="34">
        <f t="shared" si="122"/>
        <v>11</v>
      </c>
      <c r="S299" s="24">
        <f t="shared" si="109"/>
        <v>0</v>
      </c>
      <c r="T299" s="24">
        <f t="shared" si="110"/>
        <v>0</v>
      </c>
      <c r="U299" s="24">
        <f t="shared" si="111"/>
        <v>0</v>
      </c>
      <c r="V299" s="4">
        <f t="shared" si="123"/>
        <v>0</v>
      </c>
      <c r="W299" s="4">
        <f t="shared" si="106"/>
        <v>0</v>
      </c>
      <c r="Y299" s="25">
        <f t="shared" si="126"/>
        <v>525</v>
      </c>
      <c r="Z299" s="24">
        <f t="shared" si="127"/>
        <v>3.3</v>
      </c>
      <c r="AA299" s="24">
        <f t="shared" si="128"/>
        <v>393.61053719208343</v>
      </c>
      <c r="AB299" s="24">
        <f t="shared" si="124"/>
        <v>196.67966534088134</v>
      </c>
    </row>
    <row r="300" spans="1:28" ht="14.65" thickBot="1" x14ac:dyDescent="0.5">
      <c r="A300" s="27" t="s">
        <v>357</v>
      </c>
      <c r="B300" s="27">
        <v>62.5</v>
      </c>
      <c r="C300" s="27">
        <f t="shared" si="112"/>
        <v>62.5</v>
      </c>
      <c r="D300" s="4">
        <f t="shared" si="113"/>
        <v>0</v>
      </c>
      <c r="E300" s="4">
        <f t="shared" si="107"/>
        <v>0</v>
      </c>
      <c r="F300" s="4">
        <f t="shared" si="114"/>
        <v>25</v>
      </c>
      <c r="G300" s="4">
        <f t="shared" si="125"/>
        <v>7425</v>
      </c>
      <c r="H300">
        <f t="shared" si="108"/>
        <v>1</v>
      </c>
      <c r="I300" s="24">
        <f t="shared" si="115"/>
        <v>0</v>
      </c>
      <c r="J300" s="24">
        <f t="shared" si="116"/>
        <v>0</v>
      </c>
      <c r="K300" s="24">
        <f t="shared" si="117"/>
        <v>0</v>
      </c>
      <c r="L300" s="25">
        <f t="shared" si="118"/>
        <v>0</v>
      </c>
      <c r="M300" s="24">
        <f t="shared" si="119"/>
        <v>0</v>
      </c>
      <c r="N300" s="19">
        <f t="shared" si="105"/>
        <v>0</v>
      </c>
      <c r="O300" s="19">
        <f t="shared" si="120"/>
        <v>0</v>
      </c>
      <c r="P300" s="19">
        <f t="shared" si="121"/>
        <v>32.131739816948752</v>
      </c>
      <c r="Q300" s="24">
        <f t="shared" si="129"/>
        <v>0</v>
      </c>
      <c r="R300" s="34">
        <f t="shared" si="122"/>
        <v>11</v>
      </c>
      <c r="S300" s="24">
        <f t="shared" si="109"/>
        <v>0</v>
      </c>
      <c r="T300" s="24">
        <f t="shared" si="110"/>
        <v>0</v>
      </c>
      <c r="U300" s="24">
        <f t="shared" si="111"/>
        <v>0</v>
      </c>
      <c r="V300" s="4">
        <f t="shared" si="123"/>
        <v>0</v>
      </c>
      <c r="W300" s="4">
        <f t="shared" si="106"/>
        <v>0</v>
      </c>
      <c r="Y300" s="25">
        <f t="shared" si="126"/>
        <v>525</v>
      </c>
      <c r="Z300" s="24">
        <f t="shared" si="127"/>
        <v>3.3</v>
      </c>
      <c r="AA300" s="24">
        <f t="shared" si="128"/>
        <v>393.61053719208343</v>
      </c>
      <c r="AB300" s="24">
        <f t="shared" si="124"/>
        <v>196.67966534088134</v>
      </c>
    </row>
    <row r="301" spans="1:28" ht="14.65" thickBot="1" x14ac:dyDescent="0.5">
      <c r="A301" s="27" t="s">
        <v>358</v>
      </c>
      <c r="B301" s="27">
        <v>62.5</v>
      </c>
      <c r="C301" s="27">
        <f t="shared" si="112"/>
        <v>62.5</v>
      </c>
      <c r="D301" s="4">
        <f t="shared" si="113"/>
        <v>0</v>
      </c>
      <c r="E301" s="4">
        <f t="shared" si="107"/>
        <v>0</v>
      </c>
      <c r="F301" s="4">
        <f t="shared" si="114"/>
        <v>25</v>
      </c>
      <c r="G301" s="4">
        <f t="shared" si="125"/>
        <v>7450</v>
      </c>
      <c r="H301">
        <f t="shared" si="108"/>
        <v>2</v>
      </c>
      <c r="I301" s="24">
        <f t="shared" si="115"/>
        <v>0</v>
      </c>
      <c r="J301" s="24">
        <f t="shared" si="116"/>
        <v>0</v>
      </c>
      <c r="K301" s="24">
        <f t="shared" si="117"/>
        <v>0</v>
      </c>
      <c r="L301" s="25">
        <f t="shared" si="118"/>
        <v>0</v>
      </c>
      <c r="M301" s="24">
        <f t="shared" si="119"/>
        <v>0</v>
      </c>
      <c r="N301" s="19">
        <f t="shared" si="105"/>
        <v>0</v>
      </c>
      <c r="O301" s="19">
        <f t="shared" si="120"/>
        <v>0</v>
      </c>
      <c r="P301" s="19">
        <f t="shared" si="121"/>
        <v>32.131739816948752</v>
      </c>
      <c r="Q301" s="24">
        <f t="shared" si="129"/>
        <v>0</v>
      </c>
      <c r="R301" s="34">
        <f t="shared" si="122"/>
        <v>11</v>
      </c>
      <c r="S301" s="24">
        <f t="shared" si="109"/>
        <v>0</v>
      </c>
      <c r="T301" s="24">
        <f t="shared" si="110"/>
        <v>0</v>
      </c>
      <c r="U301" s="24">
        <f t="shared" si="111"/>
        <v>0</v>
      </c>
      <c r="V301" s="4">
        <f t="shared" si="123"/>
        <v>0</v>
      </c>
      <c r="W301" s="4">
        <f t="shared" si="106"/>
        <v>0</v>
      </c>
      <c r="Y301" s="25">
        <f t="shared" si="126"/>
        <v>525</v>
      </c>
      <c r="Z301" s="24">
        <f t="shared" si="127"/>
        <v>3.3</v>
      </c>
      <c r="AA301" s="24">
        <f t="shared" si="128"/>
        <v>393.61053719208343</v>
      </c>
      <c r="AB301" s="24">
        <f t="shared" si="124"/>
        <v>196.67966534088134</v>
      </c>
    </row>
    <row r="302" spans="1:28" ht="14.65" thickBot="1" x14ac:dyDescent="0.5">
      <c r="A302" s="27" t="s">
        <v>359</v>
      </c>
      <c r="B302" s="27">
        <v>62.5</v>
      </c>
      <c r="C302" s="27">
        <f t="shared" si="112"/>
        <v>62.5</v>
      </c>
      <c r="D302" s="4">
        <f t="shared" si="113"/>
        <v>0</v>
      </c>
      <c r="E302" s="4">
        <f t="shared" si="107"/>
        <v>0</v>
      </c>
      <c r="F302" s="4">
        <f t="shared" si="114"/>
        <v>25</v>
      </c>
      <c r="G302" s="4">
        <f t="shared" si="125"/>
        <v>7475</v>
      </c>
      <c r="H302">
        <f t="shared" si="108"/>
        <v>3</v>
      </c>
      <c r="I302" s="24">
        <f t="shared" si="115"/>
        <v>0</v>
      </c>
      <c r="J302" s="24">
        <f t="shared" si="116"/>
        <v>0</v>
      </c>
      <c r="K302" s="24">
        <f t="shared" si="117"/>
        <v>0</v>
      </c>
      <c r="L302" s="25">
        <f t="shared" si="118"/>
        <v>0</v>
      </c>
      <c r="M302" s="24">
        <f t="shared" si="119"/>
        <v>0</v>
      </c>
      <c r="N302" s="19">
        <f t="shared" si="105"/>
        <v>0</v>
      </c>
      <c r="O302" s="19">
        <f t="shared" si="120"/>
        <v>0</v>
      </c>
      <c r="P302" s="19">
        <f t="shared" si="121"/>
        <v>32.131739816948752</v>
      </c>
      <c r="Q302" s="24">
        <f t="shared" si="129"/>
        <v>0</v>
      </c>
      <c r="R302" s="34">
        <f t="shared" si="122"/>
        <v>11</v>
      </c>
      <c r="S302" s="24">
        <f t="shared" si="109"/>
        <v>0</v>
      </c>
      <c r="T302" s="24">
        <f t="shared" si="110"/>
        <v>0</v>
      </c>
      <c r="U302" s="24">
        <f t="shared" si="111"/>
        <v>0</v>
      </c>
      <c r="V302" s="4">
        <f t="shared" si="123"/>
        <v>0</v>
      </c>
      <c r="W302" s="4">
        <f t="shared" si="106"/>
        <v>0</v>
      </c>
      <c r="Y302" s="25">
        <f t="shared" si="126"/>
        <v>525</v>
      </c>
      <c r="Z302" s="24">
        <f t="shared" si="127"/>
        <v>3.3</v>
      </c>
      <c r="AA302" s="24">
        <f t="shared" si="128"/>
        <v>393.61053719208343</v>
      </c>
      <c r="AB302" s="24">
        <f t="shared" si="124"/>
        <v>196.67966534088134</v>
      </c>
    </row>
    <row r="303" spans="1:28" ht="14.65" thickBot="1" x14ac:dyDescent="0.5">
      <c r="A303" s="27" t="s">
        <v>360</v>
      </c>
      <c r="B303" s="27">
        <v>62.5</v>
      </c>
      <c r="C303" s="27">
        <f t="shared" si="112"/>
        <v>62.5</v>
      </c>
      <c r="D303" s="4">
        <f t="shared" si="113"/>
        <v>0</v>
      </c>
      <c r="E303" s="4">
        <f t="shared" si="107"/>
        <v>0</v>
      </c>
      <c r="F303" s="4">
        <f t="shared" si="114"/>
        <v>25</v>
      </c>
      <c r="G303" s="4">
        <f t="shared" si="125"/>
        <v>7500</v>
      </c>
      <c r="H303">
        <f t="shared" si="108"/>
        <v>0</v>
      </c>
      <c r="I303" s="24">
        <f t="shared" si="115"/>
        <v>0</v>
      </c>
      <c r="J303" s="24">
        <f t="shared" si="116"/>
        <v>0</v>
      </c>
      <c r="K303" s="24">
        <f t="shared" si="117"/>
        <v>0</v>
      </c>
      <c r="L303" s="25">
        <f t="shared" si="118"/>
        <v>0</v>
      </c>
      <c r="M303" s="24">
        <f t="shared" si="119"/>
        <v>0</v>
      </c>
      <c r="N303" s="19">
        <f t="shared" si="105"/>
        <v>0</v>
      </c>
      <c r="O303" s="19">
        <f t="shared" si="120"/>
        <v>0</v>
      </c>
      <c r="P303" s="19">
        <f t="shared" si="121"/>
        <v>32.131739816948752</v>
      </c>
      <c r="Q303" s="24">
        <f t="shared" si="129"/>
        <v>0</v>
      </c>
      <c r="R303" s="34">
        <f t="shared" si="122"/>
        <v>11</v>
      </c>
      <c r="S303" s="24">
        <f t="shared" si="109"/>
        <v>0</v>
      </c>
      <c r="T303" s="24">
        <f t="shared" si="110"/>
        <v>0</v>
      </c>
      <c r="U303" s="24">
        <f t="shared" si="111"/>
        <v>0</v>
      </c>
      <c r="V303" s="4">
        <f t="shared" si="123"/>
        <v>0</v>
      </c>
      <c r="W303" s="4">
        <f t="shared" si="106"/>
        <v>0</v>
      </c>
      <c r="Y303" s="25">
        <f t="shared" si="126"/>
        <v>525</v>
      </c>
      <c r="Z303" s="24">
        <f t="shared" si="127"/>
        <v>3.3</v>
      </c>
      <c r="AA303" s="24">
        <f t="shared" si="128"/>
        <v>393.61053719208343</v>
      </c>
      <c r="AB303" s="24">
        <f t="shared" si="124"/>
        <v>196.67966534088134</v>
      </c>
    </row>
    <row r="304" spans="1:28" ht="14.65" thickBot="1" x14ac:dyDescent="0.5">
      <c r="A304" s="27" t="s">
        <v>361</v>
      </c>
      <c r="B304" s="27">
        <v>62.5</v>
      </c>
      <c r="C304" s="27">
        <f t="shared" si="112"/>
        <v>62.5</v>
      </c>
      <c r="D304" s="4">
        <f t="shared" si="113"/>
        <v>0</v>
      </c>
      <c r="E304" s="4">
        <f t="shared" si="107"/>
        <v>0</v>
      </c>
      <c r="F304" s="4">
        <f t="shared" si="114"/>
        <v>25</v>
      </c>
      <c r="G304" s="4">
        <f t="shared" si="125"/>
        <v>7525</v>
      </c>
      <c r="H304">
        <f t="shared" si="108"/>
        <v>1</v>
      </c>
      <c r="I304" s="24">
        <f t="shared" si="115"/>
        <v>0</v>
      </c>
      <c r="J304" s="24">
        <f t="shared" si="116"/>
        <v>0</v>
      </c>
      <c r="K304" s="24">
        <f t="shared" si="117"/>
        <v>0</v>
      </c>
      <c r="L304" s="25">
        <f t="shared" si="118"/>
        <v>0</v>
      </c>
      <c r="M304" s="24">
        <f t="shared" si="119"/>
        <v>0</v>
      </c>
      <c r="N304" s="19">
        <f t="shared" si="105"/>
        <v>0</v>
      </c>
      <c r="O304" s="19">
        <f t="shared" si="120"/>
        <v>0</v>
      </c>
      <c r="P304" s="19">
        <f t="shared" si="121"/>
        <v>32.131739816948752</v>
      </c>
      <c r="Q304" s="24">
        <f t="shared" si="129"/>
        <v>0</v>
      </c>
      <c r="R304" s="34">
        <f t="shared" si="122"/>
        <v>11</v>
      </c>
      <c r="S304" s="24">
        <f t="shared" si="109"/>
        <v>0</v>
      </c>
      <c r="T304" s="24">
        <f t="shared" si="110"/>
        <v>0</v>
      </c>
      <c r="U304" s="24">
        <f t="shared" si="111"/>
        <v>0</v>
      </c>
      <c r="V304" s="4">
        <f t="shared" si="123"/>
        <v>0</v>
      </c>
      <c r="W304" s="4">
        <f t="shared" si="106"/>
        <v>0</v>
      </c>
      <c r="Y304" s="25">
        <f t="shared" si="126"/>
        <v>525</v>
      </c>
      <c r="Z304" s="24">
        <f t="shared" si="127"/>
        <v>3.3</v>
      </c>
      <c r="AA304" s="24">
        <f t="shared" si="128"/>
        <v>393.61053719208343</v>
      </c>
      <c r="AB304" s="24">
        <f t="shared" si="124"/>
        <v>196.67966534088134</v>
      </c>
    </row>
    <row r="305" spans="1:28" ht="14.65" thickBot="1" x14ac:dyDescent="0.5">
      <c r="A305" s="27" t="s">
        <v>362</v>
      </c>
      <c r="B305" s="27">
        <v>62.5</v>
      </c>
      <c r="C305" s="27">
        <f t="shared" si="112"/>
        <v>62.5</v>
      </c>
      <c r="D305" s="4">
        <f t="shared" si="113"/>
        <v>0</v>
      </c>
      <c r="E305" s="4">
        <f t="shared" si="107"/>
        <v>0</v>
      </c>
      <c r="F305" s="4">
        <f t="shared" si="114"/>
        <v>25</v>
      </c>
      <c r="G305" s="4">
        <f t="shared" si="125"/>
        <v>7550</v>
      </c>
      <c r="H305">
        <f t="shared" si="108"/>
        <v>2</v>
      </c>
      <c r="I305" s="24">
        <f t="shared" si="115"/>
        <v>0</v>
      </c>
      <c r="J305" s="24">
        <f t="shared" si="116"/>
        <v>0</v>
      </c>
      <c r="K305" s="24">
        <f t="shared" si="117"/>
        <v>0</v>
      </c>
      <c r="L305" s="25">
        <f t="shared" si="118"/>
        <v>0</v>
      </c>
      <c r="M305" s="24">
        <f t="shared" si="119"/>
        <v>0</v>
      </c>
      <c r="N305" s="19">
        <f t="shared" si="105"/>
        <v>0</v>
      </c>
      <c r="O305" s="19">
        <f t="shared" si="120"/>
        <v>0</v>
      </c>
      <c r="P305" s="19">
        <f t="shared" si="121"/>
        <v>32.131739816948752</v>
      </c>
      <c r="Q305" s="24">
        <f t="shared" si="129"/>
        <v>0</v>
      </c>
      <c r="R305" s="34">
        <f t="shared" si="122"/>
        <v>11</v>
      </c>
      <c r="S305" s="24">
        <f t="shared" si="109"/>
        <v>0</v>
      </c>
      <c r="T305" s="24">
        <f t="shared" si="110"/>
        <v>0</v>
      </c>
      <c r="U305" s="24">
        <f t="shared" si="111"/>
        <v>0</v>
      </c>
      <c r="V305" s="4">
        <f t="shared" si="123"/>
        <v>0</v>
      </c>
      <c r="W305" s="4">
        <f t="shared" si="106"/>
        <v>0</v>
      </c>
      <c r="Y305" s="25">
        <f t="shared" si="126"/>
        <v>525</v>
      </c>
      <c r="Z305" s="24">
        <f t="shared" si="127"/>
        <v>3.3</v>
      </c>
      <c r="AA305" s="24">
        <f t="shared" si="128"/>
        <v>393.61053719208343</v>
      </c>
      <c r="AB305" s="24">
        <f t="shared" si="124"/>
        <v>196.67966534088134</v>
      </c>
    </row>
    <row r="306" spans="1:28" ht="14.65" thickBot="1" x14ac:dyDescent="0.5">
      <c r="A306" s="27" t="s">
        <v>363</v>
      </c>
      <c r="B306" s="27">
        <v>62.5</v>
      </c>
      <c r="C306" s="27">
        <f t="shared" si="112"/>
        <v>62.5</v>
      </c>
      <c r="D306" s="4">
        <f t="shared" si="113"/>
        <v>0</v>
      </c>
      <c r="E306" s="4">
        <f t="shared" si="107"/>
        <v>0</v>
      </c>
      <c r="F306" s="4">
        <f t="shared" si="114"/>
        <v>25</v>
      </c>
      <c r="G306" s="4">
        <f t="shared" si="125"/>
        <v>7575</v>
      </c>
      <c r="H306">
        <f t="shared" si="108"/>
        <v>3</v>
      </c>
      <c r="I306" s="24">
        <f t="shared" si="115"/>
        <v>0</v>
      </c>
      <c r="J306" s="24">
        <f t="shared" si="116"/>
        <v>0</v>
      </c>
      <c r="K306" s="24">
        <f t="shared" si="117"/>
        <v>0</v>
      </c>
      <c r="L306" s="25">
        <f t="shared" si="118"/>
        <v>0</v>
      </c>
      <c r="M306" s="24">
        <f t="shared" si="119"/>
        <v>0</v>
      </c>
      <c r="N306" s="19">
        <f t="shared" si="105"/>
        <v>0</v>
      </c>
      <c r="O306" s="19">
        <f t="shared" si="120"/>
        <v>0</v>
      </c>
      <c r="P306" s="19">
        <f t="shared" si="121"/>
        <v>32.131739816948752</v>
      </c>
      <c r="Q306" s="24">
        <f t="shared" si="129"/>
        <v>0</v>
      </c>
      <c r="R306" s="34">
        <f t="shared" si="122"/>
        <v>11</v>
      </c>
      <c r="S306" s="24">
        <f t="shared" si="109"/>
        <v>0</v>
      </c>
      <c r="T306" s="24">
        <f t="shared" si="110"/>
        <v>0</v>
      </c>
      <c r="U306" s="24">
        <f t="shared" si="111"/>
        <v>0</v>
      </c>
      <c r="V306" s="4">
        <f t="shared" si="123"/>
        <v>0</v>
      </c>
      <c r="W306" s="4">
        <f t="shared" si="106"/>
        <v>0</v>
      </c>
      <c r="Y306" s="25">
        <f t="shared" si="126"/>
        <v>525</v>
      </c>
      <c r="Z306" s="24">
        <f t="shared" si="127"/>
        <v>3.3</v>
      </c>
      <c r="AA306" s="24">
        <f t="shared" si="128"/>
        <v>393.61053719208343</v>
      </c>
      <c r="AB306" s="24">
        <f t="shared" si="124"/>
        <v>196.67966534088134</v>
      </c>
    </row>
    <row r="307" spans="1:28" ht="14.65" thickBot="1" x14ac:dyDescent="0.5">
      <c r="A307" s="27" t="s">
        <v>364</v>
      </c>
      <c r="B307" s="27">
        <v>62.5</v>
      </c>
      <c r="C307" s="27">
        <f t="shared" si="112"/>
        <v>62.5</v>
      </c>
      <c r="D307" s="4">
        <f t="shared" si="113"/>
        <v>0</v>
      </c>
      <c r="E307" s="4">
        <f t="shared" si="107"/>
        <v>0</v>
      </c>
      <c r="F307" s="4">
        <f t="shared" si="114"/>
        <v>25</v>
      </c>
      <c r="G307" s="4">
        <f t="shared" si="125"/>
        <v>7600</v>
      </c>
      <c r="H307">
        <f t="shared" si="108"/>
        <v>0</v>
      </c>
      <c r="I307" s="24">
        <f t="shared" si="115"/>
        <v>0</v>
      </c>
      <c r="J307" s="24">
        <f t="shared" si="116"/>
        <v>0</v>
      </c>
      <c r="K307" s="24">
        <f t="shared" si="117"/>
        <v>0</v>
      </c>
      <c r="L307" s="25">
        <f t="shared" si="118"/>
        <v>0</v>
      </c>
      <c r="M307" s="24">
        <f t="shared" si="119"/>
        <v>0</v>
      </c>
      <c r="N307" s="19">
        <f t="shared" si="105"/>
        <v>0</v>
      </c>
      <c r="O307" s="19">
        <f t="shared" si="120"/>
        <v>0</v>
      </c>
      <c r="P307" s="19">
        <f t="shared" si="121"/>
        <v>32.131739816948752</v>
      </c>
      <c r="Q307" s="24">
        <f t="shared" si="129"/>
        <v>0</v>
      </c>
      <c r="R307" s="34">
        <f t="shared" si="122"/>
        <v>11</v>
      </c>
      <c r="S307" s="24">
        <f t="shared" si="109"/>
        <v>0</v>
      </c>
      <c r="T307" s="24">
        <f t="shared" si="110"/>
        <v>0</v>
      </c>
      <c r="U307" s="24">
        <f t="shared" si="111"/>
        <v>0</v>
      </c>
      <c r="V307" s="4">
        <f t="shared" si="123"/>
        <v>0</v>
      </c>
      <c r="W307" s="4">
        <f t="shared" si="106"/>
        <v>0</v>
      </c>
      <c r="Y307" s="25">
        <f t="shared" si="126"/>
        <v>525</v>
      </c>
      <c r="Z307" s="24">
        <f t="shared" si="127"/>
        <v>3.3</v>
      </c>
      <c r="AA307" s="24">
        <f t="shared" si="128"/>
        <v>393.61053719208343</v>
      </c>
      <c r="AB307" s="24">
        <f t="shared" si="124"/>
        <v>196.67966534088134</v>
      </c>
    </row>
    <row r="308" spans="1:28" ht="14.65" thickBot="1" x14ac:dyDescent="0.5">
      <c r="A308" s="27" t="s">
        <v>365</v>
      </c>
      <c r="B308" s="27">
        <v>62.5</v>
      </c>
      <c r="C308" s="27">
        <f t="shared" si="112"/>
        <v>62.5</v>
      </c>
      <c r="D308" s="4">
        <f t="shared" si="113"/>
        <v>0</v>
      </c>
      <c r="E308" s="4">
        <f t="shared" si="107"/>
        <v>0</v>
      </c>
      <c r="F308" s="4">
        <f t="shared" si="114"/>
        <v>25</v>
      </c>
      <c r="G308" s="4">
        <f t="shared" si="125"/>
        <v>7625</v>
      </c>
      <c r="H308">
        <f t="shared" si="108"/>
        <v>1</v>
      </c>
      <c r="I308" s="24">
        <f t="shared" si="115"/>
        <v>0</v>
      </c>
      <c r="J308" s="24">
        <f t="shared" si="116"/>
        <v>0</v>
      </c>
      <c r="K308" s="24">
        <f t="shared" si="117"/>
        <v>0</v>
      </c>
      <c r="L308" s="25">
        <f t="shared" si="118"/>
        <v>0</v>
      </c>
      <c r="M308" s="24">
        <f t="shared" si="119"/>
        <v>0</v>
      </c>
      <c r="N308" s="19">
        <f t="shared" si="105"/>
        <v>0</v>
      </c>
      <c r="O308" s="19">
        <f t="shared" si="120"/>
        <v>0</v>
      </c>
      <c r="P308" s="19">
        <f t="shared" si="121"/>
        <v>32.131739816948752</v>
      </c>
      <c r="Q308" s="24">
        <f t="shared" si="129"/>
        <v>0</v>
      </c>
      <c r="R308" s="34">
        <f t="shared" si="122"/>
        <v>11</v>
      </c>
      <c r="S308" s="24">
        <f t="shared" si="109"/>
        <v>0</v>
      </c>
      <c r="T308" s="24">
        <f t="shared" si="110"/>
        <v>0</v>
      </c>
      <c r="U308" s="24">
        <f t="shared" si="111"/>
        <v>0</v>
      </c>
      <c r="V308" s="4">
        <f t="shared" si="123"/>
        <v>0</v>
      </c>
      <c r="W308" s="4">
        <f t="shared" si="106"/>
        <v>0</v>
      </c>
      <c r="Y308" s="25">
        <f t="shared" si="126"/>
        <v>525</v>
      </c>
      <c r="Z308" s="24">
        <f t="shared" si="127"/>
        <v>3.3</v>
      </c>
      <c r="AA308" s="24">
        <f t="shared" si="128"/>
        <v>393.61053719208343</v>
      </c>
      <c r="AB308" s="24">
        <f t="shared" si="124"/>
        <v>196.67966534088134</v>
      </c>
    </row>
    <row r="309" spans="1:28" ht="14.65" thickBot="1" x14ac:dyDescent="0.5">
      <c r="A309" s="27" t="s">
        <v>366</v>
      </c>
      <c r="B309" s="27">
        <v>62.5</v>
      </c>
      <c r="C309" s="27">
        <f t="shared" si="112"/>
        <v>62.5</v>
      </c>
      <c r="D309" s="4">
        <f t="shared" si="113"/>
        <v>0</v>
      </c>
      <c r="E309" s="4">
        <f t="shared" si="107"/>
        <v>0</v>
      </c>
      <c r="F309" s="4">
        <f t="shared" si="114"/>
        <v>25</v>
      </c>
      <c r="G309" s="4">
        <f t="shared" si="125"/>
        <v>7650</v>
      </c>
      <c r="H309">
        <f t="shared" si="108"/>
        <v>2</v>
      </c>
      <c r="I309" s="24">
        <f t="shared" si="115"/>
        <v>0</v>
      </c>
      <c r="J309" s="24">
        <f t="shared" si="116"/>
        <v>0</v>
      </c>
      <c r="K309" s="24">
        <f t="shared" si="117"/>
        <v>0</v>
      </c>
      <c r="L309" s="25">
        <f t="shared" si="118"/>
        <v>0</v>
      </c>
      <c r="M309" s="24">
        <f t="shared" si="119"/>
        <v>0</v>
      </c>
      <c r="N309" s="19">
        <f t="shared" si="105"/>
        <v>0</v>
      </c>
      <c r="O309" s="19">
        <f t="shared" si="120"/>
        <v>0</v>
      </c>
      <c r="P309" s="19">
        <f t="shared" si="121"/>
        <v>32.131739816948752</v>
      </c>
      <c r="Q309" s="24">
        <f t="shared" si="129"/>
        <v>0</v>
      </c>
      <c r="R309" s="34">
        <f t="shared" si="122"/>
        <v>11</v>
      </c>
      <c r="S309" s="24">
        <f t="shared" si="109"/>
        <v>0</v>
      </c>
      <c r="T309" s="24">
        <f t="shared" si="110"/>
        <v>0</v>
      </c>
      <c r="U309" s="24">
        <f t="shared" si="111"/>
        <v>0</v>
      </c>
      <c r="V309" s="4">
        <f t="shared" si="123"/>
        <v>0</v>
      </c>
      <c r="W309" s="4">
        <f t="shared" si="106"/>
        <v>0</v>
      </c>
      <c r="Y309" s="25">
        <f t="shared" si="126"/>
        <v>525</v>
      </c>
      <c r="Z309" s="24">
        <f t="shared" si="127"/>
        <v>3.3</v>
      </c>
      <c r="AA309" s="24">
        <f t="shared" si="128"/>
        <v>393.61053719208343</v>
      </c>
      <c r="AB309" s="24">
        <f t="shared" si="124"/>
        <v>196.67966534088134</v>
      </c>
    </row>
    <row r="310" spans="1:28" ht="14.65" thickBot="1" x14ac:dyDescent="0.5">
      <c r="A310" s="27" t="s">
        <v>367</v>
      </c>
      <c r="B310" s="27">
        <v>62.5</v>
      </c>
      <c r="C310" s="27">
        <f t="shared" si="112"/>
        <v>62.5</v>
      </c>
      <c r="D310" s="4">
        <f t="shared" si="113"/>
        <v>0</v>
      </c>
      <c r="E310" s="4">
        <f t="shared" si="107"/>
        <v>0</v>
      </c>
      <c r="F310" s="4">
        <f t="shared" si="114"/>
        <v>25</v>
      </c>
      <c r="G310" s="4">
        <f t="shared" si="125"/>
        <v>7675</v>
      </c>
      <c r="H310">
        <f t="shared" si="108"/>
        <v>3</v>
      </c>
      <c r="I310" s="24">
        <f t="shared" si="115"/>
        <v>0</v>
      </c>
      <c r="J310" s="24">
        <f t="shared" si="116"/>
        <v>0</v>
      </c>
      <c r="K310" s="24">
        <f t="shared" si="117"/>
        <v>0</v>
      </c>
      <c r="L310" s="25">
        <f t="shared" si="118"/>
        <v>0</v>
      </c>
      <c r="M310" s="24">
        <f t="shared" si="119"/>
        <v>0</v>
      </c>
      <c r="N310" s="19">
        <f t="shared" si="105"/>
        <v>0</v>
      </c>
      <c r="O310" s="19">
        <f t="shared" si="120"/>
        <v>0</v>
      </c>
      <c r="P310" s="19">
        <f t="shared" si="121"/>
        <v>32.131739816948752</v>
      </c>
      <c r="Q310" s="24">
        <f t="shared" si="129"/>
        <v>0</v>
      </c>
      <c r="R310" s="34">
        <f t="shared" si="122"/>
        <v>11</v>
      </c>
      <c r="S310" s="24">
        <f t="shared" si="109"/>
        <v>0</v>
      </c>
      <c r="T310" s="24">
        <f t="shared" si="110"/>
        <v>0</v>
      </c>
      <c r="U310" s="24">
        <f t="shared" si="111"/>
        <v>0</v>
      </c>
      <c r="V310" s="4">
        <f t="shared" si="123"/>
        <v>0</v>
      </c>
      <c r="W310" s="4">
        <f t="shared" si="106"/>
        <v>0</v>
      </c>
      <c r="Y310" s="25">
        <f t="shared" si="126"/>
        <v>525</v>
      </c>
      <c r="Z310" s="24">
        <f t="shared" si="127"/>
        <v>3.3</v>
      </c>
      <c r="AA310" s="24">
        <f t="shared" si="128"/>
        <v>393.61053719208343</v>
      </c>
      <c r="AB310" s="24">
        <f t="shared" si="124"/>
        <v>196.67966534088134</v>
      </c>
    </row>
    <row r="311" spans="1:28" ht="14.65" thickBot="1" x14ac:dyDescent="0.5">
      <c r="A311" s="27" t="s">
        <v>368</v>
      </c>
      <c r="B311" s="27">
        <v>62.5</v>
      </c>
      <c r="C311" s="27">
        <f t="shared" si="112"/>
        <v>62.5</v>
      </c>
      <c r="D311" s="4">
        <f t="shared" si="113"/>
        <v>0</v>
      </c>
      <c r="E311" s="4">
        <f t="shared" si="107"/>
        <v>0</v>
      </c>
      <c r="F311" s="4">
        <f t="shared" si="114"/>
        <v>25</v>
      </c>
      <c r="G311" s="4">
        <f t="shared" si="125"/>
        <v>7700</v>
      </c>
      <c r="H311">
        <f t="shared" si="108"/>
        <v>0</v>
      </c>
      <c r="I311" s="24">
        <f t="shared" si="115"/>
        <v>0</v>
      </c>
      <c r="J311" s="24">
        <f t="shared" si="116"/>
        <v>0</v>
      </c>
      <c r="K311" s="24">
        <f t="shared" si="117"/>
        <v>0</v>
      </c>
      <c r="L311" s="25">
        <f t="shared" si="118"/>
        <v>0</v>
      </c>
      <c r="M311" s="24">
        <f t="shared" si="119"/>
        <v>0</v>
      </c>
      <c r="N311" s="19">
        <f t="shared" si="105"/>
        <v>0</v>
      </c>
      <c r="O311" s="19">
        <f t="shared" si="120"/>
        <v>0</v>
      </c>
      <c r="P311" s="19">
        <f t="shared" si="121"/>
        <v>32.131739816948752</v>
      </c>
      <c r="Q311" s="24">
        <f t="shared" si="129"/>
        <v>0</v>
      </c>
      <c r="R311" s="34">
        <f t="shared" si="122"/>
        <v>11</v>
      </c>
      <c r="S311" s="24">
        <f t="shared" si="109"/>
        <v>0</v>
      </c>
      <c r="T311" s="24">
        <f t="shared" si="110"/>
        <v>0</v>
      </c>
      <c r="U311" s="24">
        <f t="shared" si="111"/>
        <v>0</v>
      </c>
      <c r="V311" s="4">
        <f t="shared" si="123"/>
        <v>0</v>
      </c>
      <c r="W311" s="4">
        <f t="shared" si="106"/>
        <v>0</v>
      </c>
      <c r="Y311" s="25">
        <f t="shared" si="126"/>
        <v>525</v>
      </c>
      <c r="Z311" s="24">
        <f t="shared" si="127"/>
        <v>3.3</v>
      </c>
      <c r="AA311" s="24">
        <f t="shared" si="128"/>
        <v>393.61053719208343</v>
      </c>
      <c r="AB311" s="24">
        <f t="shared" si="124"/>
        <v>196.67966534088134</v>
      </c>
    </row>
    <row r="312" spans="1:28" ht="14.65" thickBot="1" x14ac:dyDescent="0.5">
      <c r="A312" s="27" t="s">
        <v>369</v>
      </c>
      <c r="B312" s="27">
        <v>62.5</v>
      </c>
      <c r="C312" s="27">
        <f t="shared" si="112"/>
        <v>62.5</v>
      </c>
      <c r="D312" s="4">
        <f t="shared" si="113"/>
        <v>0</v>
      </c>
      <c r="E312" s="4">
        <f t="shared" si="107"/>
        <v>0</v>
      </c>
      <c r="F312" s="4">
        <f t="shared" si="114"/>
        <v>25</v>
      </c>
      <c r="G312" s="4">
        <f t="shared" si="125"/>
        <v>7725</v>
      </c>
      <c r="H312">
        <f t="shared" si="108"/>
        <v>1</v>
      </c>
      <c r="I312" s="24">
        <f t="shared" si="115"/>
        <v>0</v>
      </c>
      <c r="J312" s="24">
        <f t="shared" si="116"/>
        <v>0</v>
      </c>
      <c r="K312" s="24">
        <f t="shared" si="117"/>
        <v>0</v>
      </c>
      <c r="L312" s="25">
        <f t="shared" si="118"/>
        <v>0</v>
      </c>
      <c r="M312" s="24">
        <f t="shared" si="119"/>
        <v>0</v>
      </c>
      <c r="N312" s="19">
        <f t="shared" si="105"/>
        <v>0</v>
      </c>
      <c r="O312" s="19">
        <f t="shared" si="120"/>
        <v>0</v>
      </c>
      <c r="P312" s="19">
        <f t="shared" si="121"/>
        <v>32.131739816948752</v>
      </c>
      <c r="Q312" s="24">
        <f t="shared" si="129"/>
        <v>0</v>
      </c>
      <c r="R312" s="34">
        <f t="shared" si="122"/>
        <v>11</v>
      </c>
      <c r="S312" s="24">
        <f t="shared" si="109"/>
        <v>0</v>
      </c>
      <c r="T312" s="24">
        <f t="shared" si="110"/>
        <v>0</v>
      </c>
      <c r="U312" s="24">
        <f t="shared" si="111"/>
        <v>0</v>
      </c>
      <c r="V312" s="4">
        <f t="shared" si="123"/>
        <v>0</v>
      </c>
      <c r="W312" s="4">
        <f t="shared" si="106"/>
        <v>0</v>
      </c>
      <c r="Y312" s="25">
        <f t="shared" si="126"/>
        <v>525</v>
      </c>
      <c r="Z312" s="24">
        <f t="shared" si="127"/>
        <v>3.3</v>
      </c>
      <c r="AA312" s="24">
        <f t="shared" si="128"/>
        <v>393.61053719208343</v>
      </c>
      <c r="AB312" s="24">
        <f t="shared" si="124"/>
        <v>196.67966534088134</v>
      </c>
    </row>
    <row r="313" spans="1:28" ht="14.65" thickBot="1" x14ac:dyDescent="0.5">
      <c r="A313" s="27" t="s">
        <v>370</v>
      </c>
      <c r="B313" s="27">
        <v>62.5</v>
      </c>
      <c r="C313" s="27">
        <f t="shared" si="112"/>
        <v>62.5</v>
      </c>
      <c r="D313" s="4">
        <f t="shared" si="113"/>
        <v>0</v>
      </c>
      <c r="E313" s="4">
        <f t="shared" si="107"/>
        <v>0</v>
      </c>
      <c r="F313" s="4">
        <f t="shared" si="114"/>
        <v>25</v>
      </c>
      <c r="G313" s="4">
        <f t="shared" si="125"/>
        <v>7750</v>
      </c>
      <c r="H313">
        <f t="shared" si="108"/>
        <v>2</v>
      </c>
      <c r="I313" s="24">
        <f t="shared" si="115"/>
        <v>0</v>
      </c>
      <c r="J313" s="24">
        <f t="shared" si="116"/>
        <v>0</v>
      </c>
      <c r="K313" s="24">
        <f t="shared" si="117"/>
        <v>0</v>
      </c>
      <c r="L313" s="25">
        <f t="shared" si="118"/>
        <v>0</v>
      </c>
      <c r="M313" s="24">
        <f t="shared" si="119"/>
        <v>0</v>
      </c>
      <c r="N313" s="19">
        <f t="shared" si="105"/>
        <v>0</v>
      </c>
      <c r="O313" s="19">
        <f t="shared" si="120"/>
        <v>0</v>
      </c>
      <c r="P313" s="19">
        <f t="shared" si="121"/>
        <v>32.131739816948752</v>
      </c>
      <c r="Q313" s="24">
        <f t="shared" si="129"/>
        <v>0</v>
      </c>
      <c r="R313" s="34">
        <f t="shared" si="122"/>
        <v>11</v>
      </c>
      <c r="S313" s="24">
        <f t="shared" si="109"/>
        <v>0</v>
      </c>
      <c r="T313" s="24">
        <f t="shared" si="110"/>
        <v>0</v>
      </c>
      <c r="U313" s="24">
        <f t="shared" si="111"/>
        <v>0</v>
      </c>
      <c r="V313" s="4">
        <f t="shared" si="123"/>
        <v>0</v>
      </c>
      <c r="W313" s="4">
        <f t="shared" si="106"/>
        <v>0</v>
      </c>
      <c r="Y313" s="25">
        <f t="shared" si="126"/>
        <v>525</v>
      </c>
      <c r="Z313" s="24">
        <f t="shared" si="127"/>
        <v>3.3</v>
      </c>
      <c r="AA313" s="24">
        <f t="shared" si="128"/>
        <v>393.61053719208343</v>
      </c>
      <c r="AB313" s="24">
        <f t="shared" si="124"/>
        <v>196.67966534088134</v>
      </c>
    </row>
    <row r="314" spans="1:28" ht="14.65" thickBot="1" x14ac:dyDescent="0.5">
      <c r="A314" s="27" t="s">
        <v>371</v>
      </c>
      <c r="B314" s="27">
        <v>62.5</v>
      </c>
      <c r="C314" s="27">
        <f t="shared" si="112"/>
        <v>62.5</v>
      </c>
      <c r="D314" s="4">
        <f t="shared" si="113"/>
        <v>0</v>
      </c>
      <c r="E314" s="4">
        <f t="shared" si="107"/>
        <v>0</v>
      </c>
      <c r="F314" s="4">
        <f t="shared" si="114"/>
        <v>25</v>
      </c>
      <c r="G314" s="4">
        <f t="shared" si="125"/>
        <v>7775</v>
      </c>
      <c r="H314">
        <f t="shared" si="108"/>
        <v>3</v>
      </c>
      <c r="I314" s="24">
        <f t="shared" si="115"/>
        <v>0</v>
      </c>
      <c r="J314" s="24">
        <f t="shared" si="116"/>
        <v>0</v>
      </c>
      <c r="K314" s="24">
        <f t="shared" si="117"/>
        <v>0</v>
      </c>
      <c r="L314" s="25">
        <f t="shared" si="118"/>
        <v>0</v>
      </c>
      <c r="M314" s="24">
        <f t="shared" si="119"/>
        <v>0</v>
      </c>
      <c r="N314" s="19">
        <f t="shared" si="105"/>
        <v>0</v>
      </c>
      <c r="O314" s="19">
        <f t="shared" si="120"/>
        <v>0</v>
      </c>
      <c r="P314" s="19">
        <f t="shared" si="121"/>
        <v>32.131739816948752</v>
      </c>
      <c r="Q314" s="24">
        <f t="shared" si="129"/>
        <v>0</v>
      </c>
      <c r="R314" s="34">
        <f t="shared" si="122"/>
        <v>11</v>
      </c>
      <c r="S314" s="24">
        <f t="shared" si="109"/>
        <v>0</v>
      </c>
      <c r="T314" s="24">
        <f t="shared" si="110"/>
        <v>0</v>
      </c>
      <c r="U314" s="24">
        <f t="shared" si="111"/>
        <v>0</v>
      </c>
      <c r="V314" s="4">
        <f t="shared" si="123"/>
        <v>0</v>
      </c>
      <c r="W314" s="4">
        <f t="shared" si="106"/>
        <v>0</v>
      </c>
      <c r="Y314" s="25">
        <f t="shared" si="126"/>
        <v>525</v>
      </c>
      <c r="Z314" s="24">
        <f t="shared" si="127"/>
        <v>3.3</v>
      </c>
      <c r="AA314" s="24">
        <f t="shared" si="128"/>
        <v>393.61053719208343</v>
      </c>
      <c r="AB314" s="24">
        <f t="shared" si="124"/>
        <v>196.67966534088134</v>
      </c>
    </row>
    <row r="315" spans="1:28" ht="14.65" thickBot="1" x14ac:dyDescent="0.5">
      <c r="A315" s="27" t="s">
        <v>372</v>
      </c>
      <c r="B315" s="27">
        <v>62.5</v>
      </c>
      <c r="C315" s="27">
        <f t="shared" si="112"/>
        <v>62.5</v>
      </c>
      <c r="D315" s="4">
        <f t="shared" si="113"/>
        <v>0</v>
      </c>
      <c r="E315" s="4">
        <f t="shared" si="107"/>
        <v>0</v>
      </c>
      <c r="F315" s="4">
        <f t="shared" si="114"/>
        <v>25</v>
      </c>
      <c r="G315" s="4">
        <f t="shared" si="125"/>
        <v>7800</v>
      </c>
      <c r="H315">
        <f t="shared" si="108"/>
        <v>0</v>
      </c>
      <c r="I315" s="24">
        <f t="shared" si="115"/>
        <v>0</v>
      </c>
      <c r="J315" s="24">
        <f t="shared" si="116"/>
        <v>0</v>
      </c>
      <c r="K315" s="24">
        <f t="shared" si="117"/>
        <v>0</v>
      </c>
      <c r="L315" s="25">
        <f t="shared" si="118"/>
        <v>0</v>
      </c>
      <c r="M315" s="24">
        <f t="shared" si="119"/>
        <v>0</v>
      </c>
      <c r="N315" s="19">
        <f t="shared" si="105"/>
        <v>0</v>
      </c>
      <c r="O315" s="19">
        <f t="shared" si="120"/>
        <v>0</v>
      </c>
      <c r="P315" s="19">
        <f t="shared" si="121"/>
        <v>32.131739816948752</v>
      </c>
      <c r="Q315" s="24">
        <f t="shared" si="129"/>
        <v>0</v>
      </c>
      <c r="R315" s="34">
        <f t="shared" si="122"/>
        <v>11</v>
      </c>
      <c r="S315" s="24">
        <f t="shared" si="109"/>
        <v>0</v>
      </c>
      <c r="T315" s="24">
        <f t="shared" si="110"/>
        <v>0</v>
      </c>
      <c r="U315" s="24">
        <f t="shared" si="111"/>
        <v>0</v>
      </c>
      <c r="V315" s="4">
        <f t="shared" si="123"/>
        <v>0</v>
      </c>
      <c r="W315" s="4">
        <f t="shared" si="106"/>
        <v>0</v>
      </c>
      <c r="Y315" s="25">
        <f t="shared" si="126"/>
        <v>525</v>
      </c>
      <c r="Z315" s="24">
        <f t="shared" si="127"/>
        <v>3.3</v>
      </c>
      <c r="AA315" s="24">
        <f t="shared" si="128"/>
        <v>393.61053719208343</v>
      </c>
      <c r="AB315" s="24">
        <f t="shared" si="124"/>
        <v>196.67966534088134</v>
      </c>
    </row>
    <row r="316" spans="1:28" ht="14.65" thickBot="1" x14ac:dyDescent="0.5">
      <c r="A316" s="27" t="s">
        <v>373</v>
      </c>
      <c r="B316" s="27">
        <v>62.5</v>
      </c>
      <c r="C316" s="27">
        <f t="shared" si="112"/>
        <v>62.5</v>
      </c>
      <c r="D316" s="4">
        <f t="shared" si="113"/>
        <v>0</v>
      </c>
      <c r="E316" s="4">
        <f t="shared" si="107"/>
        <v>0</v>
      </c>
      <c r="F316" s="4">
        <f t="shared" si="114"/>
        <v>25</v>
      </c>
      <c r="G316" s="4">
        <f t="shared" si="125"/>
        <v>7825</v>
      </c>
      <c r="H316">
        <f t="shared" si="108"/>
        <v>1</v>
      </c>
      <c r="I316" s="24">
        <f t="shared" si="115"/>
        <v>0</v>
      </c>
      <c r="J316" s="24">
        <f t="shared" si="116"/>
        <v>0</v>
      </c>
      <c r="K316" s="24">
        <f t="shared" si="117"/>
        <v>0</v>
      </c>
      <c r="L316" s="25">
        <f t="shared" si="118"/>
        <v>0</v>
      </c>
      <c r="M316" s="24">
        <f t="shared" si="119"/>
        <v>0</v>
      </c>
      <c r="N316" s="19">
        <f t="shared" si="105"/>
        <v>0</v>
      </c>
      <c r="O316" s="19">
        <f t="shared" si="120"/>
        <v>0</v>
      </c>
      <c r="P316" s="19">
        <f t="shared" si="121"/>
        <v>32.131739816948752</v>
      </c>
      <c r="Q316" s="24">
        <f t="shared" si="129"/>
        <v>0</v>
      </c>
      <c r="R316" s="34">
        <f t="shared" si="122"/>
        <v>11</v>
      </c>
      <c r="S316" s="24">
        <f t="shared" si="109"/>
        <v>0</v>
      </c>
      <c r="T316" s="24">
        <f t="shared" si="110"/>
        <v>0</v>
      </c>
      <c r="U316" s="24">
        <f t="shared" si="111"/>
        <v>0</v>
      </c>
      <c r="V316" s="4">
        <f t="shared" si="123"/>
        <v>0</v>
      </c>
      <c r="W316" s="4">
        <f t="shared" si="106"/>
        <v>0</v>
      </c>
      <c r="Y316" s="25">
        <f t="shared" si="126"/>
        <v>525</v>
      </c>
      <c r="Z316" s="24">
        <f t="shared" si="127"/>
        <v>3.3</v>
      </c>
      <c r="AA316" s="24">
        <f t="shared" si="128"/>
        <v>393.61053719208343</v>
      </c>
      <c r="AB316" s="24">
        <f t="shared" si="124"/>
        <v>196.67966534088134</v>
      </c>
    </row>
    <row r="317" spans="1:28" ht="14.65" thickBot="1" x14ac:dyDescent="0.5">
      <c r="A317" s="27" t="s">
        <v>374</v>
      </c>
      <c r="B317" s="27">
        <v>62.5</v>
      </c>
      <c r="C317" s="27">
        <f t="shared" si="112"/>
        <v>62.5</v>
      </c>
      <c r="D317" s="4">
        <f t="shared" si="113"/>
        <v>0</v>
      </c>
      <c r="E317" s="4">
        <f t="shared" si="107"/>
        <v>0</v>
      </c>
      <c r="F317" s="4">
        <f t="shared" si="114"/>
        <v>25</v>
      </c>
      <c r="G317" s="4">
        <f t="shared" si="125"/>
        <v>7850</v>
      </c>
      <c r="H317">
        <f t="shared" si="108"/>
        <v>2</v>
      </c>
      <c r="I317" s="24">
        <f t="shared" si="115"/>
        <v>0</v>
      </c>
      <c r="J317" s="24">
        <f t="shared" si="116"/>
        <v>0</v>
      </c>
      <c r="K317" s="24">
        <f t="shared" si="117"/>
        <v>0</v>
      </c>
      <c r="L317" s="25">
        <f t="shared" si="118"/>
        <v>0</v>
      </c>
      <c r="M317" s="24">
        <f t="shared" si="119"/>
        <v>0</v>
      </c>
      <c r="N317" s="19">
        <f t="shared" si="105"/>
        <v>0</v>
      </c>
      <c r="O317" s="19">
        <f t="shared" si="120"/>
        <v>0</v>
      </c>
      <c r="P317" s="19">
        <f t="shared" si="121"/>
        <v>32.131739816948752</v>
      </c>
      <c r="Q317" s="24">
        <f t="shared" si="129"/>
        <v>0</v>
      </c>
      <c r="R317" s="34">
        <f t="shared" si="122"/>
        <v>11</v>
      </c>
      <c r="S317" s="24">
        <f t="shared" si="109"/>
        <v>0</v>
      </c>
      <c r="T317" s="24">
        <f t="shared" si="110"/>
        <v>0</v>
      </c>
      <c r="U317" s="24">
        <f t="shared" si="111"/>
        <v>0</v>
      </c>
      <c r="V317" s="4">
        <f t="shared" si="123"/>
        <v>0</v>
      </c>
      <c r="W317" s="4">
        <f t="shared" si="106"/>
        <v>0</v>
      </c>
      <c r="Y317" s="25">
        <f t="shared" si="126"/>
        <v>525</v>
      </c>
      <c r="Z317" s="24">
        <f t="shared" si="127"/>
        <v>3.3</v>
      </c>
      <c r="AA317" s="24">
        <f t="shared" si="128"/>
        <v>393.61053719208343</v>
      </c>
      <c r="AB317" s="24">
        <f t="shared" si="124"/>
        <v>196.67966534088134</v>
      </c>
    </row>
    <row r="318" spans="1:28" ht="14.65" thickBot="1" x14ac:dyDescent="0.5">
      <c r="A318" s="27" t="s">
        <v>375</v>
      </c>
      <c r="B318" s="27">
        <v>62.5</v>
      </c>
      <c r="C318" s="27">
        <f t="shared" si="112"/>
        <v>62.5</v>
      </c>
      <c r="D318" s="4">
        <f t="shared" si="113"/>
        <v>0</v>
      </c>
      <c r="E318" s="4">
        <f t="shared" si="107"/>
        <v>0</v>
      </c>
      <c r="F318" s="4">
        <f t="shared" si="114"/>
        <v>25</v>
      </c>
      <c r="G318" s="4">
        <f t="shared" si="125"/>
        <v>7875</v>
      </c>
      <c r="H318">
        <f t="shared" si="108"/>
        <v>3</v>
      </c>
      <c r="I318" s="24">
        <f t="shared" si="115"/>
        <v>0</v>
      </c>
      <c r="J318" s="24">
        <f t="shared" si="116"/>
        <v>0</v>
      </c>
      <c r="K318" s="24">
        <f t="shared" si="117"/>
        <v>0</v>
      </c>
      <c r="L318" s="25">
        <f t="shared" si="118"/>
        <v>0</v>
      </c>
      <c r="M318" s="24">
        <f t="shared" si="119"/>
        <v>0</v>
      </c>
      <c r="N318" s="19">
        <f t="shared" si="105"/>
        <v>0</v>
      </c>
      <c r="O318" s="19">
        <f t="shared" si="120"/>
        <v>0</v>
      </c>
      <c r="P318" s="19">
        <f t="shared" si="121"/>
        <v>32.131739816948752</v>
      </c>
      <c r="Q318" s="24">
        <f t="shared" si="129"/>
        <v>0</v>
      </c>
      <c r="R318" s="34">
        <f t="shared" si="122"/>
        <v>11</v>
      </c>
      <c r="S318" s="24">
        <f t="shared" si="109"/>
        <v>0</v>
      </c>
      <c r="T318" s="24">
        <f t="shared" si="110"/>
        <v>0</v>
      </c>
      <c r="U318" s="24">
        <f t="shared" si="111"/>
        <v>0</v>
      </c>
      <c r="V318" s="4">
        <f t="shared" si="123"/>
        <v>0</v>
      </c>
      <c r="W318" s="4">
        <f t="shared" si="106"/>
        <v>0</v>
      </c>
      <c r="Y318" s="25">
        <f t="shared" si="126"/>
        <v>525</v>
      </c>
      <c r="Z318" s="24">
        <f t="shared" si="127"/>
        <v>3.3</v>
      </c>
      <c r="AA318" s="24">
        <f t="shared" si="128"/>
        <v>393.61053719208343</v>
      </c>
      <c r="AB318" s="24">
        <f t="shared" si="124"/>
        <v>196.67966534088134</v>
      </c>
    </row>
    <row r="319" spans="1:28" ht="14.65" thickBot="1" x14ac:dyDescent="0.5">
      <c r="A319" s="27" t="s">
        <v>376</v>
      </c>
      <c r="B319" s="27">
        <v>62.5</v>
      </c>
      <c r="C319" s="27">
        <f t="shared" si="112"/>
        <v>62.5</v>
      </c>
      <c r="D319" s="4">
        <f t="shared" si="113"/>
        <v>0</v>
      </c>
      <c r="E319" s="4">
        <f t="shared" si="107"/>
        <v>0</v>
      </c>
      <c r="F319" s="4">
        <f t="shared" si="114"/>
        <v>25</v>
      </c>
      <c r="G319" s="4">
        <f t="shared" si="125"/>
        <v>7900</v>
      </c>
      <c r="H319">
        <f t="shared" si="108"/>
        <v>0</v>
      </c>
      <c r="I319" s="24">
        <f t="shared" si="115"/>
        <v>0</v>
      </c>
      <c r="J319" s="24">
        <f t="shared" si="116"/>
        <v>0</v>
      </c>
      <c r="K319" s="24">
        <f t="shared" si="117"/>
        <v>0</v>
      </c>
      <c r="L319" s="25">
        <f t="shared" si="118"/>
        <v>0</v>
      </c>
      <c r="M319" s="24">
        <f t="shared" si="119"/>
        <v>0</v>
      </c>
      <c r="N319" s="19">
        <f t="shared" si="105"/>
        <v>0</v>
      </c>
      <c r="O319" s="19">
        <f t="shared" si="120"/>
        <v>0</v>
      </c>
      <c r="P319" s="19">
        <f t="shared" si="121"/>
        <v>32.131739816948752</v>
      </c>
      <c r="Q319" s="24">
        <f t="shared" si="129"/>
        <v>0</v>
      </c>
      <c r="R319" s="34">
        <f t="shared" si="122"/>
        <v>11</v>
      </c>
      <c r="S319" s="24">
        <f t="shared" si="109"/>
        <v>0</v>
      </c>
      <c r="T319" s="24">
        <f t="shared" si="110"/>
        <v>0</v>
      </c>
      <c r="U319" s="24">
        <f t="shared" si="111"/>
        <v>0</v>
      </c>
      <c r="V319" s="4">
        <f t="shared" si="123"/>
        <v>0</v>
      </c>
      <c r="W319" s="4">
        <f t="shared" si="106"/>
        <v>0</v>
      </c>
      <c r="Y319" s="25">
        <f t="shared" si="126"/>
        <v>525</v>
      </c>
      <c r="Z319" s="24">
        <f t="shared" si="127"/>
        <v>3.3</v>
      </c>
      <c r="AA319" s="24">
        <f t="shared" si="128"/>
        <v>393.61053719208343</v>
      </c>
      <c r="AB319" s="24">
        <f t="shared" si="124"/>
        <v>196.67966534088134</v>
      </c>
    </row>
    <row r="320" spans="1:28" ht="14.65" thickBot="1" x14ac:dyDescent="0.5">
      <c r="A320" s="27" t="s">
        <v>377</v>
      </c>
      <c r="B320" s="27">
        <v>62.5</v>
      </c>
      <c r="C320" s="27">
        <f t="shared" si="112"/>
        <v>62.5</v>
      </c>
      <c r="D320" s="4">
        <f t="shared" si="113"/>
        <v>0</v>
      </c>
      <c r="E320" s="4">
        <f t="shared" si="107"/>
        <v>0</v>
      </c>
      <c r="F320" s="4">
        <f t="shared" si="114"/>
        <v>25</v>
      </c>
      <c r="G320" s="4">
        <f t="shared" si="125"/>
        <v>7925</v>
      </c>
      <c r="H320">
        <f t="shared" si="108"/>
        <v>1</v>
      </c>
      <c r="I320" s="24">
        <f t="shared" si="115"/>
        <v>0</v>
      </c>
      <c r="J320" s="24">
        <f t="shared" si="116"/>
        <v>0</v>
      </c>
      <c r="K320" s="24">
        <f t="shared" si="117"/>
        <v>0</v>
      </c>
      <c r="L320" s="25">
        <f t="shared" si="118"/>
        <v>0</v>
      </c>
      <c r="M320" s="24">
        <f t="shared" si="119"/>
        <v>0</v>
      </c>
      <c r="N320" s="19">
        <f t="shared" si="105"/>
        <v>0</v>
      </c>
      <c r="O320" s="19">
        <f t="shared" si="120"/>
        <v>0</v>
      </c>
      <c r="P320" s="19">
        <f t="shared" si="121"/>
        <v>32.131739816948752</v>
      </c>
      <c r="Q320" s="24">
        <f t="shared" si="129"/>
        <v>0</v>
      </c>
      <c r="R320" s="34">
        <f t="shared" si="122"/>
        <v>11</v>
      </c>
      <c r="S320" s="24">
        <f t="shared" si="109"/>
        <v>0</v>
      </c>
      <c r="T320" s="24">
        <f t="shared" si="110"/>
        <v>0</v>
      </c>
      <c r="U320" s="24">
        <f t="shared" si="111"/>
        <v>0</v>
      </c>
      <c r="V320" s="4">
        <f t="shared" si="123"/>
        <v>0</v>
      </c>
      <c r="W320" s="4">
        <f t="shared" si="106"/>
        <v>0</v>
      </c>
      <c r="Y320" s="25">
        <f t="shared" si="126"/>
        <v>525</v>
      </c>
      <c r="Z320" s="24">
        <f t="shared" si="127"/>
        <v>3.3</v>
      </c>
      <c r="AA320" s="24">
        <f t="shared" si="128"/>
        <v>393.61053719208343</v>
      </c>
      <c r="AB320" s="24">
        <f t="shared" si="124"/>
        <v>196.67966534088134</v>
      </c>
    </row>
    <row r="321" spans="1:28" ht="14.65" thickBot="1" x14ac:dyDescent="0.5">
      <c r="A321" s="27" t="s">
        <v>378</v>
      </c>
      <c r="B321" s="27">
        <v>62.5</v>
      </c>
      <c r="C321" s="27">
        <f t="shared" si="112"/>
        <v>62.5</v>
      </c>
      <c r="D321" s="4">
        <f t="shared" si="113"/>
        <v>0</v>
      </c>
      <c r="E321" s="4">
        <f t="shared" si="107"/>
        <v>0</v>
      </c>
      <c r="F321" s="4">
        <f t="shared" si="114"/>
        <v>25</v>
      </c>
      <c r="G321" s="4">
        <f t="shared" si="125"/>
        <v>7950</v>
      </c>
      <c r="H321">
        <f t="shared" si="108"/>
        <v>2</v>
      </c>
      <c r="I321" s="24">
        <f t="shared" si="115"/>
        <v>0</v>
      </c>
      <c r="J321" s="24">
        <f t="shared" si="116"/>
        <v>0</v>
      </c>
      <c r="K321" s="24">
        <f t="shared" si="117"/>
        <v>0</v>
      </c>
      <c r="L321" s="25">
        <f t="shared" si="118"/>
        <v>0</v>
      </c>
      <c r="M321" s="24">
        <f t="shared" si="119"/>
        <v>0</v>
      </c>
      <c r="N321" s="19">
        <f t="shared" si="105"/>
        <v>0</v>
      </c>
      <c r="O321" s="19">
        <f t="shared" si="120"/>
        <v>0</v>
      </c>
      <c r="P321" s="19">
        <f t="shared" si="121"/>
        <v>32.131739816948752</v>
      </c>
      <c r="Q321" s="24">
        <f t="shared" si="129"/>
        <v>0</v>
      </c>
      <c r="R321" s="34">
        <f t="shared" si="122"/>
        <v>11</v>
      </c>
      <c r="S321" s="24">
        <f t="shared" si="109"/>
        <v>0</v>
      </c>
      <c r="T321" s="24">
        <f t="shared" si="110"/>
        <v>0</v>
      </c>
      <c r="U321" s="24">
        <f t="shared" si="111"/>
        <v>0</v>
      </c>
      <c r="V321" s="4">
        <f t="shared" si="123"/>
        <v>0</v>
      </c>
      <c r="W321" s="4">
        <f t="shared" si="106"/>
        <v>0</v>
      </c>
      <c r="Y321" s="25">
        <f t="shared" si="126"/>
        <v>525</v>
      </c>
      <c r="Z321" s="24">
        <f t="shared" si="127"/>
        <v>3.3</v>
      </c>
      <c r="AA321" s="24">
        <f t="shared" si="128"/>
        <v>393.61053719208343</v>
      </c>
      <c r="AB321" s="24">
        <f t="shared" si="124"/>
        <v>196.67966534088134</v>
      </c>
    </row>
    <row r="322" spans="1:28" ht="14.65" thickBot="1" x14ac:dyDescent="0.5">
      <c r="A322" s="27" t="s">
        <v>379</v>
      </c>
      <c r="B322" s="27">
        <v>62.5</v>
      </c>
      <c r="C322" s="27">
        <f t="shared" si="112"/>
        <v>62.5</v>
      </c>
      <c r="D322" s="4">
        <f t="shared" si="113"/>
        <v>0</v>
      </c>
      <c r="E322" s="4">
        <f t="shared" si="107"/>
        <v>0</v>
      </c>
      <c r="F322" s="4">
        <f t="shared" si="114"/>
        <v>25</v>
      </c>
      <c r="G322" s="4">
        <f t="shared" si="125"/>
        <v>7975</v>
      </c>
      <c r="H322">
        <f t="shared" si="108"/>
        <v>3</v>
      </c>
      <c r="I322" s="24">
        <f t="shared" si="115"/>
        <v>0</v>
      </c>
      <c r="J322" s="24">
        <f t="shared" si="116"/>
        <v>0</v>
      </c>
      <c r="K322" s="24">
        <f t="shared" si="117"/>
        <v>0</v>
      </c>
      <c r="L322" s="25">
        <f t="shared" si="118"/>
        <v>0</v>
      </c>
      <c r="M322" s="24">
        <f t="shared" si="119"/>
        <v>0</v>
      </c>
      <c r="N322" s="19">
        <f t="shared" si="105"/>
        <v>0</v>
      </c>
      <c r="O322" s="19">
        <f t="shared" si="120"/>
        <v>0</v>
      </c>
      <c r="P322" s="19">
        <f t="shared" si="121"/>
        <v>32.131739816948752</v>
      </c>
      <c r="Q322" s="24">
        <f t="shared" si="129"/>
        <v>0</v>
      </c>
      <c r="R322" s="34">
        <f t="shared" si="122"/>
        <v>11</v>
      </c>
      <c r="S322" s="24">
        <f t="shared" si="109"/>
        <v>0</v>
      </c>
      <c r="T322" s="24">
        <f t="shared" si="110"/>
        <v>0</v>
      </c>
      <c r="U322" s="24">
        <f t="shared" si="111"/>
        <v>0</v>
      </c>
      <c r="V322" s="4">
        <f t="shared" si="123"/>
        <v>0</v>
      </c>
      <c r="W322" s="4">
        <f t="shared" si="106"/>
        <v>0</v>
      </c>
      <c r="Y322" s="25">
        <f t="shared" si="126"/>
        <v>525</v>
      </c>
      <c r="Z322" s="24">
        <f t="shared" si="127"/>
        <v>3.3</v>
      </c>
      <c r="AA322" s="24">
        <f t="shared" si="128"/>
        <v>393.61053719208343</v>
      </c>
      <c r="AB322" s="24">
        <f t="shared" si="124"/>
        <v>196.67966534088134</v>
      </c>
    </row>
    <row r="323" spans="1:28" ht="14.65" thickBot="1" x14ac:dyDescent="0.5">
      <c r="A323" s="27" t="s">
        <v>380</v>
      </c>
      <c r="B323" s="27">
        <v>62.5</v>
      </c>
      <c r="C323" s="27">
        <f t="shared" si="112"/>
        <v>62.5</v>
      </c>
      <c r="D323" s="4">
        <f t="shared" si="113"/>
        <v>0</v>
      </c>
      <c r="E323" s="4">
        <f t="shared" si="107"/>
        <v>0</v>
      </c>
      <c r="F323" s="4">
        <f t="shared" si="114"/>
        <v>25</v>
      </c>
      <c r="G323" s="4">
        <f t="shared" si="125"/>
        <v>8000</v>
      </c>
      <c r="H323">
        <f t="shared" si="108"/>
        <v>0</v>
      </c>
      <c r="I323" s="24">
        <f t="shared" si="115"/>
        <v>0</v>
      </c>
      <c r="J323" s="24">
        <f t="shared" si="116"/>
        <v>0</v>
      </c>
      <c r="K323" s="24">
        <f t="shared" si="117"/>
        <v>0</v>
      </c>
      <c r="L323" s="25">
        <f t="shared" si="118"/>
        <v>0</v>
      </c>
      <c r="M323" s="24">
        <f t="shared" si="119"/>
        <v>0</v>
      </c>
      <c r="N323" s="19">
        <f t="shared" si="105"/>
        <v>0</v>
      </c>
      <c r="O323" s="19">
        <f t="shared" si="120"/>
        <v>0</v>
      </c>
      <c r="P323" s="19">
        <f t="shared" si="121"/>
        <v>32.131739816948752</v>
      </c>
      <c r="Q323" s="24">
        <f t="shared" si="129"/>
        <v>0</v>
      </c>
      <c r="R323" s="34">
        <f t="shared" si="122"/>
        <v>11</v>
      </c>
      <c r="S323" s="24">
        <f t="shared" si="109"/>
        <v>0</v>
      </c>
      <c r="T323" s="24">
        <f t="shared" si="110"/>
        <v>0</v>
      </c>
      <c r="U323" s="24">
        <f t="shared" si="111"/>
        <v>0</v>
      </c>
      <c r="V323" s="4">
        <f t="shared" si="123"/>
        <v>0</v>
      </c>
      <c r="W323" s="4">
        <f t="shared" si="106"/>
        <v>0</v>
      </c>
      <c r="Y323" s="25">
        <f t="shared" si="126"/>
        <v>525</v>
      </c>
      <c r="Z323" s="24">
        <f t="shared" si="127"/>
        <v>3.3</v>
      </c>
      <c r="AA323" s="24">
        <f t="shared" si="128"/>
        <v>393.61053719208343</v>
      </c>
      <c r="AB323" s="24">
        <f t="shared" si="124"/>
        <v>196.67966534088134</v>
      </c>
    </row>
    <row r="324" spans="1:28" ht="14.65" thickBot="1" x14ac:dyDescent="0.5">
      <c r="A324" s="27" t="s">
        <v>381</v>
      </c>
      <c r="B324" s="27">
        <v>62.5</v>
      </c>
      <c r="C324" s="27">
        <f t="shared" si="112"/>
        <v>62.5</v>
      </c>
      <c r="D324" s="4">
        <f t="shared" si="113"/>
        <v>0</v>
      </c>
      <c r="E324" s="4">
        <f t="shared" si="107"/>
        <v>0</v>
      </c>
      <c r="F324" s="4">
        <f t="shared" si="114"/>
        <v>25</v>
      </c>
      <c r="G324" s="4">
        <f t="shared" si="125"/>
        <v>8025</v>
      </c>
      <c r="H324">
        <f t="shared" si="108"/>
        <v>1</v>
      </c>
      <c r="I324" s="24">
        <f t="shared" si="115"/>
        <v>0</v>
      </c>
      <c r="J324" s="24">
        <f t="shared" si="116"/>
        <v>0</v>
      </c>
      <c r="K324" s="24">
        <f t="shared" si="117"/>
        <v>0</v>
      </c>
      <c r="L324" s="25">
        <f t="shared" si="118"/>
        <v>0</v>
      </c>
      <c r="M324" s="24">
        <f t="shared" si="119"/>
        <v>0</v>
      </c>
      <c r="N324" s="19">
        <f t="shared" ref="N324:N387" si="130">I324-M324</f>
        <v>0</v>
      </c>
      <c r="O324" s="19">
        <f t="shared" si="120"/>
        <v>0</v>
      </c>
      <c r="P324" s="19">
        <f t="shared" si="121"/>
        <v>32.131739816948752</v>
      </c>
      <c r="Q324" s="24">
        <f t="shared" si="129"/>
        <v>0</v>
      </c>
      <c r="R324" s="34">
        <f t="shared" si="122"/>
        <v>11</v>
      </c>
      <c r="S324" s="24">
        <f t="shared" si="109"/>
        <v>0</v>
      </c>
      <c r="T324" s="24">
        <f t="shared" si="110"/>
        <v>0</v>
      </c>
      <c r="U324" s="24">
        <f t="shared" si="111"/>
        <v>0</v>
      </c>
      <c r="V324" s="4">
        <f t="shared" si="123"/>
        <v>0</v>
      </c>
      <c r="W324" s="4">
        <f t="shared" ref="W324:W387" si="131">IF(OR(U324&gt;0, V324&gt;0), 1, 0)</f>
        <v>0</v>
      </c>
      <c r="Y324" s="25">
        <f t="shared" si="126"/>
        <v>525</v>
      </c>
      <c r="Z324" s="24">
        <f t="shared" si="127"/>
        <v>3.3</v>
      </c>
      <c r="AA324" s="24">
        <f t="shared" si="128"/>
        <v>393.61053719208343</v>
      </c>
      <c r="AB324" s="24">
        <f t="shared" si="124"/>
        <v>196.67966534088134</v>
      </c>
    </row>
    <row r="325" spans="1:28" ht="14.65" thickBot="1" x14ac:dyDescent="0.5">
      <c r="A325" s="27" t="s">
        <v>382</v>
      </c>
      <c r="B325" s="27">
        <v>62.5</v>
      </c>
      <c r="C325" s="27">
        <f t="shared" si="112"/>
        <v>62.5</v>
      </c>
      <c r="D325" s="4">
        <f t="shared" si="113"/>
        <v>0</v>
      </c>
      <c r="E325" s="4">
        <f t="shared" ref="E325:E388" si="132">IF(Q324&lt;2.7, $B325,$C325)*V324</f>
        <v>0</v>
      </c>
      <c r="F325" s="4">
        <f t="shared" si="114"/>
        <v>25</v>
      </c>
      <c r="G325" s="4">
        <f t="shared" si="125"/>
        <v>8050</v>
      </c>
      <c r="H325">
        <f t="shared" ref="H325:H388" si="133">MOD(G$4:G$643, 4)</f>
        <v>2</v>
      </c>
      <c r="I325" s="24">
        <f t="shared" si="115"/>
        <v>0</v>
      </c>
      <c r="J325" s="24">
        <f t="shared" si="116"/>
        <v>0</v>
      </c>
      <c r="K325" s="24">
        <f t="shared" si="117"/>
        <v>0</v>
      </c>
      <c r="L325" s="25">
        <f t="shared" si="118"/>
        <v>0</v>
      </c>
      <c r="M325" s="24">
        <f t="shared" si="119"/>
        <v>0</v>
      </c>
      <c r="N325" s="19">
        <f t="shared" si="130"/>
        <v>0</v>
      </c>
      <c r="O325" s="19">
        <f t="shared" si="120"/>
        <v>0</v>
      </c>
      <c r="P325" s="19">
        <f t="shared" si="121"/>
        <v>32.131739816948752</v>
      </c>
      <c r="Q325" s="24">
        <f t="shared" si="129"/>
        <v>0</v>
      </c>
      <c r="R325" s="34">
        <f t="shared" si="122"/>
        <v>11</v>
      </c>
      <c r="S325" s="24">
        <f t="shared" ref="S325:S388" si="134">IF(Q325&gt;$I$2, $I$2, Q325)</f>
        <v>0</v>
      </c>
      <c r="T325" s="24">
        <f t="shared" ref="T325:T388" si="135">I325*$I$2/($Q$2*$G$2)</f>
        <v>0</v>
      </c>
      <c r="U325" s="24">
        <f t="shared" ref="U325:U388" si="136">IF(S325=$I$2, G325, 0)</f>
        <v>0</v>
      </c>
      <c r="V325" s="4">
        <f t="shared" si="123"/>
        <v>0</v>
      </c>
      <c r="W325" s="4">
        <f t="shared" si="131"/>
        <v>0</v>
      </c>
      <c r="Y325" s="25">
        <f t="shared" si="126"/>
        <v>525</v>
      </c>
      <c r="Z325" s="24">
        <f t="shared" si="127"/>
        <v>3.3</v>
      </c>
      <c r="AA325" s="24">
        <f t="shared" si="128"/>
        <v>393.61053719208343</v>
      </c>
      <c r="AB325" s="24">
        <f t="shared" si="124"/>
        <v>196.67966534088134</v>
      </c>
    </row>
    <row r="326" spans="1:28" ht="14.65" thickBot="1" x14ac:dyDescent="0.5">
      <c r="A326" s="27" t="s">
        <v>383</v>
      </c>
      <c r="B326" s="27">
        <v>62.5</v>
      </c>
      <c r="C326" s="27">
        <f t="shared" ref="C326:C389" si="137">IF(H325&gt;0, C325, IF(D325&gt;0, IF(C325=100, 100, IF(C325 = 6.5, C325+6,C325+12.5)), B326))</f>
        <v>62.5</v>
      </c>
      <c r="D326" s="4">
        <f t="shared" ref="D326:D389" si="138">IF(Q325&lt;2.7, 0,1)</f>
        <v>0</v>
      </c>
      <c r="E326" s="4">
        <f t="shared" si="132"/>
        <v>0</v>
      </c>
      <c r="F326" s="4">
        <f t="shared" ref="F326:F389" si="139">$E$2</f>
        <v>25</v>
      </c>
      <c r="G326" s="4">
        <f t="shared" si="125"/>
        <v>8075</v>
      </c>
      <c r="H326">
        <f t="shared" si="133"/>
        <v>3</v>
      </c>
      <c r="I326" s="24">
        <f t="shared" ref="I326:I389" si="140">(-0.0457*Q325+0.64+(($G$2-5)*0.148))*E326*10</f>
        <v>0</v>
      </c>
      <c r="J326" s="24">
        <f t="shared" ref="J326:J389" si="141">IF($P$2="Resistive Load",Q325*1000/$M$2,0)</f>
        <v>0</v>
      </c>
      <c r="K326" s="24">
        <f t="shared" ref="K326:K389" si="142">IF($P$2="Constant Current Load",$N$2,0)</f>
        <v>0</v>
      </c>
      <c r="L326" s="25">
        <f t="shared" ref="L326:L389" si="143">IF(Q325&gt;$O$2, 1, 0)</f>
        <v>0</v>
      </c>
      <c r="M326" s="24">
        <f t="shared" ref="M326:M389" si="144">(J326+K326)*L326</f>
        <v>0</v>
      </c>
      <c r="N326" s="19">
        <f t="shared" si="130"/>
        <v>0</v>
      </c>
      <c r="O326" s="19">
        <f t="shared" ref="O326:O389" si="145">N326*F326/1000</f>
        <v>0</v>
      </c>
      <c r="P326" s="19">
        <f t="shared" ref="P326:P389" si="146">O326+P325</f>
        <v>32.131739816948752</v>
      </c>
      <c r="Q326" s="24">
        <f t="shared" si="129"/>
        <v>0</v>
      </c>
      <c r="R326" s="34">
        <f t="shared" ref="R326:R389" si="147">$K$2+Q325*(($K$2-$L$2)/(-5))</f>
        <v>11</v>
      </c>
      <c r="S326" s="24">
        <f t="shared" si="134"/>
        <v>0</v>
      </c>
      <c r="T326" s="24">
        <f t="shared" si="135"/>
        <v>0</v>
      </c>
      <c r="U326" s="24">
        <f t="shared" si="136"/>
        <v>0</v>
      </c>
      <c r="V326" s="4">
        <f t="shared" ref="V326:V389" si="148">IF(V325=0, 0, IF(S326=$I$2, 0, 1))</f>
        <v>0</v>
      </c>
      <c r="W326" s="4">
        <f t="shared" si="131"/>
        <v>0</v>
      </c>
      <c r="Y326" s="25">
        <f t="shared" si="126"/>
        <v>525</v>
      </c>
      <c r="Z326" s="24">
        <f t="shared" si="127"/>
        <v>3.3</v>
      </c>
      <c r="AA326" s="24">
        <f t="shared" si="128"/>
        <v>393.61053719208343</v>
      </c>
      <c r="AB326" s="24">
        <f t="shared" ref="AB326:AB389" si="149">IF(W326=1, (W326*M326), AB325)</f>
        <v>196.67966534088134</v>
      </c>
    </row>
    <row r="327" spans="1:28" ht="14.65" thickBot="1" x14ac:dyDescent="0.5">
      <c r="A327" s="27" t="s">
        <v>384</v>
      </c>
      <c r="B327" s="27">
        <v>62.5</v>
      </c>
      <c r="C327" s="27">
        <f t="shared" si="137"/>
        <v>62.5</v>
      </c>
      <c r="D327" s="4">
        <f t="shared" si="138"/>
        <v>0</v>
      </c>
      <c r="E327" s="4">
        <f t="shared" si="132"/>
        <v>0</v>
      </c>
      <c r="F327" s="4">
        <f t="shared" si="139"/>
        <v>25</v>
      </c>
      <c r="G327" s="4">
        <f t="shared" ref="G327:G390" si="150">G326+F327</f>
        <v>8100</v>
      </c>
      <c r="H327">
        <f t="shared" si="133"/>
        <v>0</v>
      </c>
      <c r="I327" s="24">
        <f t="shared" si="140"/>
        <v>0</v>
      </c>
      <c r="J327" s="24">
        <f t="shared" si="141"/>
        <v>0</v>
      </c>
      <c r="K327" s="24">
        <f t="shared" si="142"/>
        <v>0</v>
      </c>
      <c r="L327" s="25">
        <f t="shared" si="143"/>
        <v>0</v>
      </c>
      <c r="M327" s="24">
        <f t="shared" si="144"/>
        <v>0</v>
      </c>
      <c r="N327" s="19">
        <f t="shared" si="130"/>
        <v>0</v>
      </c>
      <c r="O327" s="19">
        <f t="shared" si="145"/>
        <v>0</v>
      </c>
      <c r="P327" s="19">
        <f t="shared" si="146"/>
        <v>32.131739816948752</v>
      </c>
      <c r="Q327" s="24">
        <f t="shared" si="129"/>
        <v>0</v>
      </c>
      <c r="R327" s="34">
        <f t="shared" si="147"/>
        <v>11</v>
      </c>
      <c r="S327" s="24">
        <f t="shared" si="134"/>
        <v>0</v>
      </c>
      <c r="T327" s="24">
        <f t="shared" si="135"/>
        <v>0</v>
      </c>
      <c r="U327" s="24">
        <f t="shared" si="136"/>
        <v>0</v>
      </c>
      <c r="V327" s="4">
        <f t="shared" si="148"/>
        <v>0</v>
      </c>
      <c r="W327" s="4">
        <f t="shared" si="131"/>
        <v>0</v>
      </c>
      <c r="Y327" s="25">
        <f t="shared" si="126"/>
        <v>525</v>
      </c>
      <c r="Z327" s="24">
        <f t="shared" si="127"/>
        <v>3.3</v>
      </c>
      <c r="AA327" s="24">
        <f t="shared" si="128"/>
        <v>393.61053719208343</v>
      </c>
      <c r="AB327" s="24">
        <f t="shared" si="149"/>
        <v>196.67966534088134</v>
      </c>
    </row>
    <row r="328" spans="1:28" ht="14.65" thickBot="1" x14ac:dyDescent="0.5">
      <c r="A328" s="27" t="s">
        <v>385</v>
      </c>
      <c r="B328" s="27">
        <v>62.5</v>
      </c>
      <c r="C328" s="27">
        <f t="shared" si="137"/>
        <v>62.5</v>
      </c>
      <c r="D328" s="4">
        <f t="shared" si="138"/>
        <v>0</v>
      </c>
      <c r="E328" s="4">
        <f t="shared" si="132"/>
        <v>0</v>
      </c>
      <c r="F328" s="4">
        <f t="shared" si="139"/>
        <v>25</v>
      </c>
      <c r="G328" s="4">
        <f t="shared" si="150"/>
        <v>8125</v>
      </c>
      <c r="H328">
        <f t="shared" si="133"/>
        <v>1</v>
      </c>
      <c r="I328" s="24">
        <f t="shared" si="140"/>
        <v>0</v>
      </c>
      <c r="J328" s="24">
        <f t="shared" si="141"/>
        <v>0</v>
      </c>
      <c r="K328" s="24">
        <f t="shared" si="142"/>
        <v>0</v>
      </c>
      <c r="L328" s="25">
        <f t="shared" si="143"/>
        <v>0</v>
      </c>
      <c r="M328" s="24">
        <f t="shared" si="144"/>
        <v>0</v>
      </c>
      <c r="N328" s="19">
        <f t="shared" si="130"/>
        <v>0</v>
      </c>
      <c r="O328" s="19">
        <f t="shared" si="145"/>
        <v>0</v>
      </c>
      <c r="P328" s="19">
        <f t="shared" si="146"/>
        <v>32.131739816948752</v>
      </c>
      <c r="Q328" s="24">
        <f t="shared" si="129"/>
        <v>0</v>
      </c>
      <c r="R328" s="34">
        <f t="shared" si="147"/>
        <v>11</v>
      </c>
      <c r="S328" s="24">
        <f t="shared" si="134"/>
        <v>0</v>
      </c>
      <c r="T328" s="24">
        <f t="shared" si="135"/>
        <v>0</v>
      </c>
      <c r="U328" s="24">
        <f t="shared" si="136"/>
        <v>0</v>
      </c>
      <c r="V328" s="4">
        <f t="shared" si="148"/>
        <v>0</v>
      </c>
      <c r="W328" s="4">
        <f t="shared" si="131"/>
        <v>0</v>
      </c>
      <c r="Y328" s="25">
        <f t="shared" si="126"/>
        <v>525</v>
      </c>
      <c r="Z328" s="24">
        <f t="shared" si="127"/>
        <v>3.3</v>
      </c>
      <c r="AA328" s="24">
        <f t="shared" si="128"/>
        <v>393.61053719208343</v>
      </c>
      <c r="AB328" s="24">
        <f t="shared" si="149"/>
        <v>196.67966534088134</v>
      </c>
    </row>
    <row r="329" spans="1:28" ht="14.65" thickBot="1" x14ac:dyDescent="0.5">
      <c r="A329" s="27" t="s">
        <v>386</v>
      </c>
      <c r="B329" s="27">
        <v>62.5</v>
      </c>
      <c r="C329" s="27">
        <f t="shared" si="137"/>
        <v>62.5</v>
      </c>
      <c r="D329" s="4">
        <f t="shared" si="138"/>
        <v>0</v>
      </c>
      <c r="E329" s="4">
        <f t="shared" si="132"/>
        <v>0</v>
      </c>
      <c r="F329" s="4">
        <f t="shared" si="139"/>
        <v>25</v>
      </c>
      <c r="G329" s="4">
        <f t="shared" si="150"/>
        <v>8150</v>
      </c>
      <c r="H329">
        <f t="shared" si="133"/>
        <v>2</v>
      </c>
      <c r="I329" s="24">
        <f t="shared" si="140"/>
        <v>0</v>
      </c>
      <c r="J329" s="24">
        <f t="shared" si="141"/>
        <v>0</v>
      </c>
      <c r="K329" s="24">
        <f t="shared" si="142"/>
        <v>0</v>
      </c>
      <c r="L329" s="25">
        <f t="shared" si="143"/>
        <v>0</v>
      </c>
      <c r="M329" s="24">
        <f t="shared" si="144"/>
        <v>0</v>
      </c>
      <c r="N329" s="19">
        <f t="shared" si="130"/>
        <v>0</v>
      </c>
      <c r="O329" s="19">
        <f t="shared" si="145"/>
        <v>0</v>
      </c>
      <c r="P329" s="19">
        <f t="shared" si="146"/>
        <v>32.131739816948752</v>
      </c>
      <c r="Q329" s="24">
        <f t="shared" si="129"/>
        <v>0</v>
      </c>
      <c r="R329" s="34">
        <f t="shared" si="147"/>
        <v>11</v>
      </c>
      <c r="S329" s="24">
        <f t="shared" si="134"/>
        <v>0</v>
      </c>
      <c r="T329" s="24">
        <f t="shared" si="135"/>
        <v>0</v>
      </c>
      <c r="U329" s="24">
        <f t="shared" si="136"/>
        <v>0</v>
      </c>
      <c r="V329" s="4">
        <f t="shared" si="148"/>
        <v>0</v>
      </c>
      <c r="W329" s="4">
        <f t="shared" si="131"/>
        <v>0</v>
      </c>
      <c r="Y329" s="25">
        <f t="shared" si="126"/>
        <v>525</v>
      </c>
      <c r="Z329" s="24">
        <f t="shared" si="127"/>
        <v>3.3</v>
      </c>
      <c r="AA329" s="24">
        <f t="shared" si="128"/>
        <v>393.61053719208343</v>
      </c>
      <c r="AB329" s="24">
        <f t="shared" si="149"/>
        <v>196.67966534088134</v>
      </c>
    </row>
    <row r="330" spans="1:28" ht="14.65" thickBot="1" x14ac:dyDescent="0.5">
      <c r="A330" s="27" t="s">
        <v>387</v>
      </c>
      <c r="B330" s="27">
        <v>62.5</v>
      </c>
      <c r="C330" s="27">
        <f t="shared" si="137"/>
        <v>62.5</v>
      </c>
      <c r="D330" s="4">
        <f t="shared" si="138"/>
        <v>0</v>
      </c>
      <c r="E330" s="4">
        <f t="shared" si="132"/>
        <v>0</v>
      </c>
      <c r="F330" s="4">
        <f t="shared" si="139"/>
        <v>25</v>
      </c>
      <c r="G330" s="4">
        <f t="shared" si="150"/>
        <v>8175</v>
      </c>
      <c r="H330">
        <f t="shared" si="133"/>
        <v>3</v>
      </c>
      <c r="I330" s="24">
        <f t="shared" si="140"/>
        <v>0</v>
      </c>
      <c r="J330" s="24">
        <f t="shared" si="141"/>
        <v>0</v>
      </c>
      <c r="K330" s="24">
        <f t="shared" si="142"/>
        <v>0</v>
      </c>
      <c r="L330" s="25">
        <f t="shared" si="143"/>
        <v>0</v>
      </c>
      <c r="M330" s="24">
        <f t="shared" si="144"/>
        <v>0</v>
      </c>
      <c r="N330" s="19">
        <f t="shared" si="130"/>
        <v>0</v>
      </c>
      <c r="O330" s="19">
        <f t="shared" si="145"/>
        <v>0</v>
      </c>
      <c r="P330" s="19">
        <f t="shared" si="146"/>
        <v>32.131739816948752</v>
      </c>
      <c r="Q330" s="24">
        <f t="shared" si="129"/>
        <v>0</v>
      </c>
      <c r="R330" s="34">
        <f t="shared" si="147"/>
        <v>11</v>
      </c>
      <c r="S330" s="24">
        <f t="shared" si="134"/>
        <v>0</v>
      </c>
      <c r="T330" s="24">
        <f t="shared" si="135"/>
        <v>0</v>
      </c>
      <c r="U330" s="24">
        <f t="shared" si="136"/>
        <v>0</v>
      </c>
      <c r="V330" s="4">
        <f t="shared" si="148"/>
        <v>0</v>
      </c>
      <c r="W330" s="4">
        <f t="shared" si="131"/>
        <v>0</v>
      </c>
      <c r="Y330" s="25">
        <f t="shared" si="126"/>
        <v>525</v>
      </c>
      <c r="Z330" s="24">
        <f t="shared" si="127"/>
        <v>3.3</v>
      </c>
      <c r="AA330" s="24">
        <f t="shared" si="128"/>
        <v>393.61053719208343</v>
      </c>
      <c r="AB330" s="24">
        <f t="shared" si="149"/>
        <v>196.67966534088134</v>
      </c>
    </row>
    <row r="331" spans="1:28" ht="14.65" thickBot="1" x14ac:dyDescent="0.5">
      <c r="A331" s="27" t="s">
        <v>388</v>
      </c>
      <c r="B331" s="27">
        <v>62.5</v>
      </c>
      <c r="C331" s="27">
        <f t="shared" si="137"/>
        <v>62.5</v>
      </c>
      <c r="D331" s="4">
        <f t="shared" si="138"/>
        <v>0</v>
      </c>
      <c r="E331" s="4">
        <f t="shared" si="132"/>
        <v>0</v>
      </c>
      <c r="F331" s="4">
        <f t="shared" si="139"/>
        <v>25</v>
      </c>
      <c r="G331" s="4">
        <f t="shared" si="150"/>
        <v>8200</v>
      </c>
      <c r="H331">
        <f t="shared" si="133"/>
        <v>0</v>
      </c>
      <c r="I331" s="24">
        <f t="shared" si="140"/>
        <v>0</v>
      </c>
      <c r="J331" s="24">
        <f t="shared" si="141"/>
        <v>0</v>
      </c>
      <c r="K331" s="24">
        <f t="shared" si="142"/>
        <v>0</v>
      </c>
      <c r="L331" s="25">
        <f t="shared" si="143"/>
        <v>0</v>
      </c>
      <c r="M331" s="24">
        <f t="shared" si="144"/>
        <v>0</v>
      </c>
      <c r="N331" s="19">
        <f t="shared" si="130"/>
        <v>0</v>
      </c>
      <c r="O331" s="19">
        <f t="shared" si="145"/>
        <v>0</v>
      </c>
      <c r="P331" s="19">
        <f t="shared" si="146"/>
        <v>32.131739816948752</v>
      </c>
      <c r="Q331" s="24">
        <f t="shared" si="129"/>
        <v>0</v>
      </c>
      <c r="R331" s="34">
        <f t="shared" si="147"/>
        <v>11</v>
      </c>
      <c r="S331" s="24">
        <f t="shared" si="134"/>
        <v>0</v>
      </c>
      <c r="T331" s="24">
        <f t="shared" si="135"/>
        <v>0</v>
      </c>
      <c r="U331" s="24">
        <f t="shared" si="136"/>
        <v>0</v>
      </c>
      <c r="V331" s="4">
        <f t="shared" si="148"/>
        <v>0</v>
      </c>
      <c r="W331" s="4">
        <f t="shared" si="131"/>
        <v>0</v>
      </c>
      <c r="Y331" s="25">
        <f t="shared" si="126"/>
        <v>525</v>
      </c>
      <c r="Z331" s="24">
        <f t="shared" si="127"/>
        <v>3.3</v>
      </c>
      <c r="AA331" s="24">
        <f t="shared" si="128"/>
        <v>393.61053719208343</v>
      </c>
      <c r="AB331" s="24">
        <f t="shared" si="149"/>
        <v>196.67966534088134</v>
      </c>
    </row>
    <row r="332" spans="1:28" ht="14.65" thickBot="1" x14ac:dyDescent="0.5">
      <c r="A332" s="27" t="s">
        <v>389</v>
      </c>
      <c r="B332" s="27">
        <v>62.5</v>
      </c>
      <c r="C332" s="27">
        <f t="shared" si="137"/>
        <v>62.5</v>
      </c>
      <c r="D332" s="4">
        <f t="shared" si="138"/>
        <v>0</v>
      </c>
      <c r="E332" s="4">
        <f t="shared" si="132"/>
        <v>0</v>
      </c>
      <c r="F332" s="4">
        <f t="shared" si="139"/>
        <v>25</v>
      </c>
      <c r="G332" s="4">
        <f t="shared" si="150"/>
        <v>8225</v>
      </c>
      <c r="H332">
        <f t="shared" si="133"/>
        <v>1</v>
      </c>
      <c r="I332" s="24">
        <f t="shared" si="140"/>
        <v>0</v>
      </c>
      <c r="J332" s="24">
        <f t="shared" si="141"/>
        <v>0</v>
      </c>
      <c r="K332" s="24">
        <f t="shared" si="142"/>
        <v>0</v>
      </c>
      <c r="L332" s="25">
        <f t="shared" si="143"/>
        <v>0</v>
      </c>
      <c r="M332" s="24">
        <f t="shared" si="144"/>
        <v>0</v>
      </c>
      <c r="N332" s="19">
        <f t="shared" si="130"/>
        <v>0</v>
      </c>
      <c r="O332" s="19">
        <f t="shared" si="145"/>
        <v>0</v>
      </c>
      <c r="P332" s="19">
        <f t="shared" si="146"/>
        <v>32.131739816948752</v>
      </c>
      <c r="Q332" s="24">
        <f t="shared" si="129"/>
        <v>0</v>
      </c>
      <c r="R332" s="34">
        <f t="shared" si="147"/>
        <v>11</v>
      </c>
      <c r="S332" s="24">
        <f t="shared" si="134"/>
        <v>0</v>
      </c>
      <c r="T332" s="24">
        <f t="shared" si="135"/>
        <v>0</v>
      </c>
      <c r="U332" s="24">
        <f t="shared" si="136"/>
        <v>0</v>
      </c>
      <c r="V332" s="4">
        <f t="shared" si="148"/>
        <v>0</v>
      </c>
      <c r="W332" s="4">
        <f t="shared" si="131"/>
        <v>0</v>
      </c>
      <c r="Y332" s="25">
        <f t="shared" si="126"/>
        <v>525</v>
      </c>
      <c r="Z332" s="24">
        <f t="shared" si="127"/>
        <v>3.3</v>
      </c>
      <c r="AA332" s="24">
        <f t="shared" si="128"/>
        <v>393.61053719208343</v>
      </c>
      <c r="AB332" s="24">
        <f t="shared" si="149"/>
        <v>196.67966534088134</v>
      </c>
    </row>
    <row r="333" spans="1:28" ht="14.65" thickBot="1" x14ac:dyDescent="0.5">
      <c r="A333" s="27" t="s">
        <v>390</v>
      </c>
      <c r="B333" s="27">
        <v>62.5</v>
      </c>
      <c r="C333" s="27">
        <f t="shared" si="137"/>
        <v>62.5</v>
      </c>
      <c r="D333" s="4">
        <f t="shared" si="138"/>
        <v>0</v>
      </c>
      <c r="E333" s="4">
        <f t="shared" si="132"/>
        <v>0</v>
      </c>
      <c r="F333" s="4">
        <f t="shared" si="139"/>
        <v>25</v>
      </c>
      <c r="G333" s="4">
        <f t="shared" si="150"/>
        <v>8250</v>
      </c>
      <c r="H333">
        <f t="shared" si="133"/>
        <v>2</v>
      </c>
      <c r="I333" s="24">
        <f t="shared" si="140"/>
        <v>0</v>
      </c>
      <c r="J333" s="24">
        <f t="shared" si="141"/>
        <v>0</v>
      </c>
      <c r="K333" s="24">
        <f t="shared" si="142"/>
        <v>0</v>
      </c>
      <c r="L333" s="25">
        <f t="shared" si="143"/>
        <v>0</v>
      </c>
      <c r="M333" s="24">
        <f t="shared" si="144"/>
        <v>0</v>
      </c>
      <c r="N333" s="19">
        <f t="shared" si="130"/>
        <v>0</v>
      </c>
      <c r="O333" s="19">
        <f t="shared" si="145"/>
        <v>0</v>
      </c>
      <c r="P333" s="19">
        <f t="shared" si="146"/>
        <v>32.131739816948752</v>
      </c>
      <c r="Q333" s="24">
        <f t="shared" si="129"/>
        <v>0</v>
      </c>
      <c r="R333" s="34">
        <f t="shared" si="147"/>
        <v>11</v>
      </c>
      <c r="S333" s="24">
        <f t="shared" si="134"/>
        <v>0</v>
      </c>
      <c r="T333" s="24">
        <f t="shared" si="135"/>
        <v>0</v>
      </c>
      <c r="U333" s="24">
        <f t="shared" si="136"/>
        <v>0</v>
      </c>
      <c r="V333" s="4">
        <f t="shared" si="148"/>
        <v>0</v>
      </c>
      <c r="W333" s="4">
        <f t="shared" si="131"/>
        <v>0</v>
      </c>
      <c r="Y333" s="25">
        <f t="shared" ref="Y333:Y396" si="151">IF(W333=1, (W333*G333), Y332)</f>
        <v>525</v>
      </c>
      <c r="Z333" s="24">
        <f t="shared" ref="Z333:Z396" si="152">IF(W333=1, (W333*S333), Z332)</f>
        <v>3.3</v>
      </c>
      <c r="AA333" s="24">
        <f t="shared" ref="AA333:AA396" si="153">IF(W333=1, (W333*T333), AA332)</f>
        <v>393.61053719208343</v>
      </c>
      <c r="AB333" s="24">
        <f t="shared" si="149"/>
        <v>196.67966534088134</v>
      </c>
    </row>
    <row r="334" spans="1:28" ht="14.65" thickBot="1" x14ac:dyDescent="0.5">
      <c r="A334" s="27" t="s">
        <v>391</v>
      </c>
      <c r="B334" s="27">
        <v>62.5</v>
      </c>
      <c r="C334" s="27">
        <f t="shared" si="137"/>
        <v>62.5</v>
      </c>
      <c r="D334" s="4">
        <f t="shared" si="138"/>
        <v>0</v>
      </c>
      <c r="E334" s="4">
        <f t="shared" si="132"/>
        <v>0</v>
      </c>
      <c r="F334" s="4">
        <f t="shared" si="139"/>
        <v>25</v>
      </c>
      <c r="G334" s="4">
        <f t="shared" si="150"/>
        <v>8275</v>
      </c>
      <c r="H334">
        <f t="shared" si="133"/>
        <v>3</v>
      </c>
      <c r="I334" s="24">
        <f t="shared" si="140"/>
        <v>0</v>
      </c>
      <c r="J334" s="24">
        <f t="shared" si="141"/>
        <v>0</v>
      </c>
      <c r="K334" s="24">
        <f t="shared" si="142"/>
        <v>0</v>
      </c>
      <c r="L334" s="25">
        <f t="shared" si="143"/>
        <v>0</v>
      </c>
      <c r="M334" s="24">
        <f t="shared" si="144"/>
        <v>0</v>
      </c>
      <c r="N334" s="19">
        <f t="shared" si="130"/>
        <v>0</v>
      </c>
      <c r="O334" s="19">
        <f t="shared" si="145"/>
        <v>0</v>
      </c>
      <c r="P334" s="19">
        <f t="shared" si="146"/>
        <v>32.131739816948752</v>
      </c>
      <c r="Q334" s="24">
        <f t="shared" ref="Q334:Q397" si="154" xml:space="preserve"> P334/R334*V333</f>
        <v>0</v>
      </c>
      <c r="R334" s="34">
        <f t="shared" si="147"/>
        <v>11</v>
      </c>
      <c r="S334" s="24">
        <f t="shared" si="134"/>
        <v>0</v>
      </c>
      <c r="T334" s="24">
        <f t="shared" si="135"/>
        <v>0</v>
      </c>
      <c r="U334" s="24">
        <f t="shared" si="136"/>
        <v>0</v>
      </c>
      <c r="V334" s="4">
        <f t="shared" si="148"/>
        <v>0</v>
      </c>
      <c r="W334" s="4">
        <f t="shared" si="131"/>
        <v>0</v>
      </c>
      <c r="Y334" s="25">
        <f t="shared" si="151"/>
        <v>525</v>
      </c>
      <c r="Z334" s="24">
        <f t="shared" si="152"/>
        <v>3.3</v>
      </c>
      <c r="AA334" s="24">
        <f t="shared" si="153"/>
        <v>393.61053719208343</v>
      </c>
      <c r="AB334" s="24">
        <f t="shared" si="149"/>
        <v>196.67966534088134</v>
      </c>
    </row>
    <row r="335" spans="1:28" ht="14.65" thickBot="1" x14ac:dyDescent="0.5">
      <c r="A335" s="27" t="s">
        <v>392</v>
      </c>
      <c r="B335" s="27">
        <v>62.5</v>
      </c>
      <c r="C335" s="27">
        <f t="shared" si="137"/>
        <v>62.5</v>
      </c>
      <c r="D335" s="4">
        <f t="shared" si="138"/>
        <v>0</v>
      </c>
      <c r="E335" s="4">
        <f t="shared" si="132"/>
        <v>0</v>
      </c>
      <c r="F335" s="4">
        <f t="shared" si="139"/>
        <v>25</v>
      </c>
      <c r="G335" s="4">
        <f t="shared" si="150"/>
        <v>8300</v>
      </c>
      <c r="H335">
        <f t="shared" si="133"/>
        <v>0</v>
      </c>
      <c r="I335" s="24">
        <f t="shared" si="140"/>
        <v>0</v>
      </c>
      <c r="J335" s="24">
        <f t="shared" si="141"/>
        <v>0</v>
      </c>
      <c r="K335" s="24">
        <f t="shared" si="142"/>
        <v>0</v>
      </c>
      <c r="L335" s="25">
        <f t="shared" si="143"/>
        <v>0</v>
      </c>
      <c r="M335" s="24">
        <f t="shared" si="144"/>
        <v>0</v>
      </c>
      <c r="N335" s="19">
        <f t="shared" si="130"/>
        <v>0</v>
      </c>
      <c r="O335" s="19">
        <f t="shared" si="145"/>
        <v>0</v>
      </c>
      <c r="P335" s="19">
        <f t="shared" si="146"/>
        <v>32.131739816948752</v>
      </c>
      <c r="Q335" s="24">
        <f t="shared" si="154"/>
        <v>0</v>
      </c>
      <c r="R335" s="34">
        <f t="shared" si="147"/>
        <v>11</v>
      </c>
      <c r="S335" s="24">
        <f t="shared" si="134"/>
        <v>0</v>
      </c>
      <c r="T335" s="24">
        <f t="shared" si="135"/>
        <v>0</v>
      </c>
      <c r="U335" s="24">
        <f t="shared" si="136"/>
        <v>0</v>
      </c>
      <c r="V335" s="4">
        <f t="shared" si="148"/>
        <v>0</v>
      </c>
      <c r="W335" s="4">
        <f t="shared" si="131"/>
        <v>0</v>
      </c>
      <c r="Y335" s="25">
        <f t="shared" si="151"/>
        <v>525</v>
      </c>
      <c r="Z335" s="24">
        <f t="shared" si="152"/>
        <v>3.3</v>
      </c>
      <c r="AA335" s="24">
        <f t="shared" si="153"/>
        <v>393.61053719208343</v>
      </c>
      <c r="AB335" s="24">
        <f t="shared" si="149"/>
        <v>196.67966534088134</v>
      </c>
    </row>
    <row r="336" spans="1:28" ht="14.65" thickBot="1" x14ac:dyDescent="0.5">
      <c r="A336" s="27" t="s">
        <v>393</v>
      </c>
      <c r="B336" s="27">
        <v>62.5</v>
      </c>
      <c r="C336" s="27">
        <f t="shared" si="137"/>
        <v>62.5</v>
      </c>
      <c r="D336" s="4">
        <f t="shared" si="138"/>
        <v>0</v>
      </c>
      <c r="E336" s="4">
        <f t="shared" si="132"/>
        <v>0</v>
      </c>
      <c r="F336" s="4">
        <f t="shared" si="139"/>
        <v>25</v>
      </c>
      <c r="G336" s="4">
        <f t="shared" si="150"/>
        <v>8325</v>
      </c>
      <c r="H336">
        <f t="shared" si="133"/>
        <v>1</v>
      </c>
      <c r="I336" s="24">
        <f t="shared" si="140"/>
        <v>0</v>
      </c>
      <c r="J336" s="24">
        <f t="shared" si="141"/>
        <v>0</v>
      </c>
      <c r="K336" s="24">
        <f t="shared" si="142"/>
        <v>0</v>
      </c>
      <c r="L336" s="25">
        <f t="shared" si="143"/>
        <v>0</v>
      </c>
      <c r="M336" s="24">
        <f t="shared" si="144"/>
        <v>0</v>
      </c>
      <c r="N336" s="19">
        <f t="shared" si="130"/>
        <v>0</v>
      </c>
      <c r="O336" s="19">
        <f t="shared" si="145"/>
        <v>0</v>
      </c>
      <c r="P336" s="19">
        <f t="shared" si="146"/>
        <v>32.131739816948752</v>
      </c>
      <c r="Q336" s="24">
        <f t="shared" si="154"/>
        <v>0</v>
      </c>
      <c r="R336" s="34">
        <f t="shared" si="147"/>
        <v>11</v>
      </c>
      <c r="S336" s="24">
        <f t="shared" si="134"/>
        <v>0</v>
      </c>
      <c r="T336" s="24">
        <f t="shared" si="135"/>
        <v>0</v>
      </c>
      <c r="U336" s="24">
        <f t="shared" si="136"/>
        <v>0</v>
      </c>
      <c r="V336" s="4">
        <f t="shared" si="148"/>
        <v>0</v>
      </c>
      <c r="W336" s="4">
        <f t="shared" si="131"/>
        <v>0</v>
      </c>
      <c r="Y336" s="25">
        <f t="shared" si="151"/>
        <v>525</v>
      </c>
      <c r="Z336" s="24">
        <f t="shared" si="152"/>
        <v>3.3</v>
      </c>
      <c r="AA336" s="24">
        <f t="shared" si="153"/>
        <v>393.61053719208343</v>
      </c>
      <c r="AB336" s="24">
        <f t="shared" si="149"/>
        <v>196.67966534088134</v>
      </c>
    </row>
    <row r="337" spans="1:28" ht="14.65" thickBot="1" x14ac:dyDescent="0.5">
      <c r="A337" s="27" t="s">
        <v>394</v>
      </c>
      <c r="B337" s="27">
        <v>62.5</v>
      </c>
      <c r="C337" s="27">
        <f t="shared" si="137"/>
        <v>62.5</v>
      </c>
      <c r="D337" s="4">
        <f t="shared" si="138"/>
        <v>0</v>
      </c>
      <c r="E337" s="4">
        <f t="shared" si="132"/>
        <v>0</v>
      </c>
      <c r="F337" s="4">
        <f t="shared" si="139"/>
        <v>25</v>
      </c>
      <c r="G337" s="4">
        <f t="shared" si="150"/>
        <v>8350</v>
      </c>
      <c r="H337">
        <f t="shared" si="133"/>
        <v>2</v>
      </c>
      <c r="I337" s="24">
        <f t="shared" si="140"/>
        <v>0</v>
      </c>
      <c r="J337" s="24">
        <f t="shared" si="141"/>
        <v>0</v>
      </c>
      <c r="K337" s="24">
        <f t="shared" si="142"/>
        <v>0</v>
      </c>
      <c r="L337" s="25">
        <f t="shared" si="143"/>
        <v>0</v>
      </c>
      <c r="M337" s="24">
        <f t="shared" si="144"/>
        <v>0</v>
      </c>
      <c r="N337" s="19">
        <f t="shared" si="130"/>
        <v>0</v>
      </c>
      <c r="O337" s="19">
        <f t="shared" si="145"/>
        <v>0</v>
      </c>
      <c r="P337" s="19">
        <f t="shared" si="146"/>
        <v>32.131739816948752</v>
      </c>
      <c r="Q337" s="24">
        <f t="shared" si="154"/>
        <v>0</v>
      </c>
      <c r="R337" s="34">
        <f t="shared" si="147"/>
        <v>11</v>
      </c>
      <c r="S337" s="24">
        <f t="shared" si="134"/>
        <v>0</v>
      </c>
      <c r="T337" s="24">
        <f t="shared" si="135"/>
        <v>0</v>
      </c>
      <c r="U337" s="24">
        <f t="shared" si="136"/>
        <v>0</v>
      </c>
      <c r="V337" s="4">
        <f t="shared" si="148"/>
        <v>0</v>
      </c>
      <c r="W337" s="4">
        <f t="shared" si="131"/>
        <v>0</v>
      </c>
      <c r="Y337" s="25">
        <f t="shared" si="151"/>
        <v>525</v>
      </c>
      <c r="Z337" s="24">
        <f t="shared" si="152"/>
        <v>3.3</v>
      </c>
      <c r="AA337" s="24">
        <f t="shared" si="153"/>
        <v>393.61053719208343</v>
      </c>
      <c r="AB337" s="24">
        <f t="shared" si="149"/>
        <v>196.67966534088134</v>
      </c>
    </row>
    <row r="338" spans="1:28" ht="14.65" thickBot="1" x14ac:dyDescent="0.5">
      <c r="A338" s="27" t="s">
        <v>395</v>
      </c>
      <c r="B338" s="27">
        <v>62.5</v>
      </c>
      <c r="C338" s="27">
        <f t="shared" si="137"/>
        <v>62.5</v>
      </c>
      <c r="D338" s="4">
        <f t="shared" si="138"/>
        <v>0</v>
      </c>
      <c r="E338" s="4">
        <f t="shared" si="132"/>
        <v>0</v>
      </c>
      <c r="F338" s="4">
        <f t="shared" si="139"/>
        <v>25</v>
      </c>
      <c r="G338" s="4">
        <f t="shared" si="150"/>
        <v>8375</v>
      </c>
      <c r="H338">
        <f t="shared" si="133"/>
        <v>3</v>
      </c>
      <c r="I338" s="24">
        <f t="shared" si="140"/>
        <v>0</v>
      </c>
      <c r="J338" s="24">
        <f t="shared" si="141"/>
        <v>0</v>
      </c>
      <c r="K338" s="24">
        <f t="shared" si="142"/>
        <v>0</v>
      </c>
      <c r="L338" s="25">
        <f t="shared" si="143"/>
        <v>0</v>
      </c>
      <c r="M338" s="24">
        <f t="shared" si="144"/>
        <v>0</v>
      </c>
      <c r="N338" s="19">
        <f t="shared" si="130"/>
        <v>0</v>
      </c>
      <c r="O338" s="19">
        <f t="shared" si="145"/>
        <v>0</v>
      </c>
      <c r="P338" s="19">
        <f t="shared" si="146"/>
        <v>32.131739816948752</v>
      </c>
      <c r="Q338" s="24">
        <f t="shared" si="154"/>
        <v>0</v>
      </c>
      <c r="R338" s="34">
        <f t="shared" si="147"/>
        <v>11</v>
      </c>
      <c r="S338" s="24">
        <f t="shared" si="134"/>
        <v>0</v>
      </c>
      <c r="T338" s="24">
        <f t="shared" si="135"/>
        <v>0</v>
      </c>
      <c r="U338" s="24">
        <f t="shared" si="136"/>
        <v>0</v>
      </c>
      <c r="V338" s="4">
        <f t="shared" si="148"/>
        <v>0</v>
      </c>
      <c r="W338" s="4">
        <f t="shared" si="131"/>
        <v>0</v>
      </c>
      <c r="Y338" s="25">
        <f t="shared" si="151"/>
        <v>525</v>
      </c>
      <c r="Z338" s="24">
        <f t="shared" si="152"/>
        <v>3.3</v>
      </c>
      <c r="AA338" s="24">
        <f t="shared" si="153"/>
        <v>393.61053719208343</v>
      </c>
      <c r="AB338" s="24">
        <f t="shared" si="149"/>
        <v>196.67966534088134</v>
      </c>
    </row>
    <row r="339" spans="1:28" ht="14.65" thickBot="1" x14ac:dyDescent="0.5">
      <c r="A339" s="27" t="s">
        <v>396</v>
      </c>
      <c r="B339" s="27">
        <v>62.5</v>
      </c>
      <c r="C339" s="27">
        <f t="shared" si="137"/>
        <v>62.5</v>
      </c>
      <c r="D339" s="4">
        <f t="shared" si="138"/>
        <v>0</v>
      </c>
      <c r="E339" s="4">
        <f t="shared" si="132"/>
        <v>0</v>
      </c>
      <c r="F339" s="4">
        <f t="shared" si="139"/>
        <v>25</v>
      </c>
      <c r="G339" s="4">
        <f t="shared" si="150"/>
        <v>8400</v>
      </c>
      <c r="H339">
        <f t="shared" si="133"/>
        <v>0</v>
      </c>
      <c r="I339" s="24">
        <f t="shared" si="140"/>
        <v>0</v>
      </c>
      <c r="J339" s="24">
        <f t="shared" si="141"/>
        <v>0</v>
      </c>
      <c r="K339" s="24">
        <f t="shared" si="142"/>
        <v>0</v>
      </c>
      <c r="L339" s="25">
        <f t="shared" si="143"/>
        <v>0</v>
      </c>
      <c r="M339" s="24">
        <f t="shared" si="144"/>
        <v>0</v>
      </c>
      <c r="N339" s="19">
        <f t="shared" si="130"/>
        <v>0</v>
      </c>
      <c r="O339" s="19">
        <f t="shared" si="145"/>
        <v>0</v>
      </c>
      <c r="P339" s="19">
        <f t="shared" si="146"/>
        <v>32.131739816948752</v>
      </c>
      <c r="Q339" s="24">
        <f t="shared" si="154"/>
        <v>0</v>
      </c>
      <c r="R339" s="34">
        <f t="shared" si="147"/>
        <v>11</v>
      </c>
      <c r="S339" s="24">
        <f t="shared" si="134"/>
        <v>0</v>
      </c>
      <c r="T339" s="24">
        <f t="shared" si="135"/>
        <v>0</v>
      </c>
      <c r="U339" s="24">
        <f t="shared" si="136"/>
        <v>0</v>
      </c>
      <c r="V339" s="4">
        <f t="shared" si="148"/>
        <v>0</v>
      </c>
      <c r="W339" s="4">
        <f t="shared" si="131"/>
        <v>0</v>
      </c>
      <c r="Y339" s="25">
        <f t="shared" si="151"/>
        <v>525</v>
      </c>
      <c r="Z339" s="24">
        <f t="shared" si="152"/>
        <v>3.3</v>
      </c>
      <c r="AA339" s="24">
        <f t="shared" si="153"/>
        <v>393.61053719208343</v>
      </c>
      <c r="AB339" s="24">
        <f t="shared" si="149"/>
        <v>196.67966534088134</v>
      </c>
    </row>
    <row r="340" spans="1:28" ht="14.65" thickBot="1" x14ac:dyDescent="0.5">
      <c r="A340" s="27" t="s">
        <v>397</v>
      </c>
      <c r="B340" s="27">
        <v>62.5</v>
      </c>
      <c r="C340" s="27">
        <f t="shared" si="137"/>
        <v>62.5</v>
      </c>
      <c r="D340" s="4">
        <f t="shared" si="138"/>
        <v>0</v>
      </c>
      <c r="E340" s="4">
        <f t="shared" si="132"/>
        <v>0</v>
      </c>
      <c r="F340" s="4">
        <f t="shared" si="139"/>
        <v>25</v>
      </c>
      <c r="G340" s="4">
        <f t="shared" si="150"/>
        <v>8425</v>
      </c>
      <c r="H340">
        <f t="shared" si="133"/>
        <v>1</v>
      </c>
      <c r="I340" s="24">
        <f t="shared" si="140"/>
        <v>0</v>
      </c>
      <c r="J340" s="24">
        <f t="shared" si="141"/>
        <v>0</v>
      </c>
      <c r="K340" s="24">
        <f t="shared" si="142"/>
        <v>0</v>
      </c>
      <c r="L340" s="25">
        <f t="shared" si="143"/>
        <v>0</v>
      </c>
      <c r="M340" s="24">
        <f t="shared" si="144"/>
        <v>0</v>
      </c>
      <c r="N340" s="19">
        <f t="shared" si="130"/>
        <v>0</v>
      </c>
      <c r="O340" s="19">
        <f t="shared" si="145"/>
        <v>0</v>
      </c>
      <c r="P340" s="19">
        <f t="shared" si="146"/>
        <v>32.131739816948752</v>
      </c>
      <c r="Q340" s="24">
        <f t="shared" si="154"/>
        <v>0</v>
      </c>
      <c r="R340" s="34">
        <f t="shared" si="147"/>
        <v>11</v>
      </c>
      <c r="S340" s="24">
        <f t="shared" si="134"/>
        <v>0</v>
      </c>
      <c r="T340" s="24">
        <f t="shared" si="135"/>
        <v>0</v>
      </c>
      <c r="U340" s="24">
        <f t="shared" si="136"/>
        <v>0</v>
      </c>
      <c r="V340" s="4">
        <f t="shared" si="148"/>
        <v>0</v>
      </c>
      <c r="W340" s="4">
        <f t="shared" si="131"/>
        <v>0</v>
      </c>
      <c r="Y340" s="25">
        <f t="shared" si="151"/>
        <v>525</v>
      </c>
      <c r="Z340" s="24">
        <f t="shared" si="152"/>
        <v>3.3</v>
      </c>
      <c r="AA340" s="24">
        <f t="shared" si="153"/>
        <v>393.61053719208343</v>
      </c>
      <c r="AB340" s="24">
        <f t="shared" si="149"/>
        <v>196.67966534088134</v>
      </c>
    </row>
    <row r="341" spans="1:28" ht="14.65" thickBot="1" x14ac:dyDescent="0.5">
      <c r="A341" s="27" t="s">
        <v>398</v>
      </c>
      <c r="B341" s="27">
        <v>62.5</v>
      </c>
      <c r="C341" s="27">
        <f t="shared" si="137"/>
        <v>62.5</v>
      </c>
      <c r="D341" s="4">
        <f t="shared" si="138"/>
        <v>0</v>
      </c>
      <c r="E341" s="4">
        <f t="shared" si="132"/>
        <v>0</v>
      </c>
      <c r="F341" s="4">
        <f t="shared" si="139"/>
        <v>25</v>
      </c>
      <c r="G341" s="4">
        <f t="shared" si="150"/>
        <v>8450</v>
      </c>
      <c r="H341">
        <f t="shared" si="133"/>
        <v>2</v>
      </c>
      <c r="I341" s="24">
        <f t="shared" si="140"/>
        <v>0</v>
      </c>
      <c r="J341" s="24">
        <f t="shared" si="141"/>
        <v>0</v>
      </c>
      <c r="K341" s="24">
        <f t="shared" si="142"/>
        <v>0</v>
      </c>
      <c r="L341" s="25">
        <f t="shared" si="143"/>
        <v>0</v>
      </c>
      <c r="M341" s="24">
        <f t="shared" si="144"/>
        <v>0</v>
      </c>
      <c r="N341" s="19">
        <f t="shared" si="130"/>
        <v>0</v>
      </c>
      <c r="O341" s="19">
        <f t="shared" si="145"/>
        <v>0</v>
      </c>
      <c r="P341" s="19">
        <f t="shared" si="146"/>
        <v>32.131739816948752</v>
      </c>
      <c r="Q341" s="24">
        <f t="shared" si="154"/>
        <v>0</v>
      </c>
      <c r="R341" s="34">
        <f t="shared" si="147"/>
        <v>11</v>
      </c>
      <c r="S341" s="24">
        <f t="shared" si="134"/>
        <v>0</v>
      </c>
      <c r="T341" s="24">
        <f t="shared" si="135"/>
        <v>0</v>
      </c>
      <c r="U341" s="24">
        <f t="shared" si="136"/>
        <v>0</v>
      </c>
      <c r="V341" s="4">
        <f t="shared" si="148"/>
        <v>0</v>
      </c>
      <c r="W341" s="4">
        <f t="shared" si="131"/>
        <v>0</v>
      </c>
      <c r="Y341" s="25">
        <f t="shared" si="151"/>
        <v>525</v>
      </c>
      <c r="Z341" s="24">
        <f t="shared" si="152"/>
        <v>3.3</v>
      </c>
      <c r="AA341" s="24">
        <f t="shared" si="153"/>
        <v>393.61053719208343</v>
      </c>
      <c r="AB341" s="24">
        <f t="shared" si="149"/>
        <v>196.67966534088134</v>
      </c>
    </row>
    <row r="342" spans="1:28" ht="14.65" thickBot="1" x14ac:dyDescent="0.5">
      <c r="A342" s="27" t="s">
        <v>399</v>
      </c>
      <c r="B342" s="27">
        <v>62.5</v>
      </c>
      <c r="C342" s="27">
        <f t="shared" si="137"/>
        <v>62.5</v>
      </c>
      <c r="D342" s="4">
        <f t="shared" si="138"/>
        <v>0</v>
      </c>
      <c r="E342" s="4">
        <f t="shared" si="132"/>
        <v>0</v>
      </c>
      <c r="F342" s="4">
        <f t="shared" si="139"/>
        <v>25</v>
      </c>
      <c r="G342" s="4">
        <f t="shared" si="150"/>
        <v>8475</v>
      </c>
      <c r="H342">
        <f t="shared" si="133"/>
        <v>3</v>
      </c>
      <c r="I342" s="24">
        <f t="shared" si="140"/>
        <v>0</v>
      </c>
      <c r="J342" s="24">
        <f t="shared" si="141"/>
        <v>0</v>
      </c>
      <c r="K342" s="24">
        <f t="shared" si="142"/>
        <v>0</v>
      </c>
      <c r="L342" s="25">
        <f t="shared" si="143"/>
        <v>0</v>
      </c>
      <c r="M342" s="24">
        <f t="shared" si="144"/>
        <v>0</v>
      </c>
      <c r="N342" s="19">
        <f t="shared" si="130"/>
        <v>0</v>
      </c>
      <c r="O342" s="19">
        <f t="shared" si="145"/>
        <v>0</v>
      </c>
      <c r="P342" s="19">
        <f t="shared" si="146"/>
        <v>32.131739816948752</v>
      </c>
      <c r="Q342" s="24">
        <f t="shared" si="154"/>
        <v>0</v>
      </c>
      <c r="R342" s="34">
        <f t="shared" si="147"/>
        <v>11</v>
      </c>
      <c r="S342" s="24">
        <f t="shared" si="134"/>
        <v>0</v>
      </c>
      <c r="T342" s="24">
        <f t="shared" si="135"/>
        <v>0</v>
      </c>
      <c r="U342" s="24">
        <f t="shared" si="136"/>
        <v>0</v>
      </c>
      <c r="V342" s="4">
        <f t="shared" si="148"/>
        <v>0</v>
      </c>
      <c r="W342" s="4">
        <f t="shared" si="131"/>
        <v>0</v>
      </c>
      <c r="Y342" s="25">
        <f t="shared" si="151"/>
        <v>525</v>
      </c>
      <c r="Z342" s="24">
        <f t="shared" si="152"/>
        <v>3.3</v>
      </c>
      <c r="AA342" s="24">
        <f t="shared" si="153"/>
        <v>393.61053719208343</v>
      </c>
      <c r="AB342" s="24">
        <f t="shared" si="149"/>
        <v>196.67966534088134</v>
      </c>
    </row>
    <row r="343" spans="1:28" ht="14.65" thickBot="1" x14ac:dyDescent="0.5">
      <c r="A343" s="27" t="s">
        <v>400</v>
      </c>
      <c r="B343" s="27">
        <v>62.5</v>
      </c>
      <c r="C343" s="27">
        <f t="shared" si="137"/>
        <v>62.5</v>
      </c>
      <c r="D343" s="4">
        <f t="shared" si="138"/>
        <v>0</v>
      </c>
      <c r="E343" s="4">
        <f t="shared" si="132"/>
        <v>0</v>
      </c>
      <c r="F343" s="4">
        <f t="shared" si="139"/>
        <v>25</v>
      </c>
      <c r="G343" s="4">
        <f t="shared" si="150"/>
        <v>8500</v>
      </c>
      <c r="H343">
        <f t="shared" si="133"/>
        <v>0</v>
      </c>
      <c r="I343" s="24">
        <f t="shared" si="140"/>
        <v>0</v>
      </c>
      <c r="J343" s="24">
        <f t="shared" si="141"/>
        <v>0</v>
      </c>
      <c r="K343" s="24">
        <f t="shared" si="142"/>
        <v>0</v>
      </c>
      <c r="L343" s="25">
        <f t="shared" si="143"/>
        <v>0</v>
      </c>
      <c r="M343" s="24">
        <f t="shared" si="144"/>
        <v>0</v>
      </c>
      <c r="N343" s="19">
        <f t="shared" si="130"/>
        <v>0</v>
      </c>
      <c r="O343" s="19">
        <f t="shared" si="145"/>
        <v>0</v>
      </c>
      <c r="P343" s="19">
        <f t="shared" si="146"/>
        <v>32.131739816948752</v>
      </c>
      <c r="Q343" s="24">
        <f t="shared" si="154"/>
        <v>0</v>
      </c>
      <c r="R343" s="34">
        <f t="shared" si="147"/>
        <v>11</v>
      </c>
      <c r="S343" s="24">
        <f t="shared" si="134"/>
        <v>0</v>
      </c>
      <c r="T343" s="24">
        <f t="shared" si="135"/>
        <v>0</v>
      </c>
      <c r="U343" s="24">
        <f t="shared" si="136"/>
        <v>0</v>
      </c>
      <c r="V343" s="4">
        <f t="shared" si="148"/>
        <v>0</v>
      </c>
      <c r="W343" s="4">
        <f t="shared" si="131"/>
        <v>0</v>
      </c>
      <c r="Y343" s="25">
        <f t="shared" si="151"/>
        <v>525</v>
      </c>
      <c r="Z343" s="24">
        <f t="shared" si="152"/>
        <v>3.3</v>
      </c>
      <c r="AA343" s="24">
        <f t="shared" si="153"/>
        <v>393.61053719208343</v>
      </c>
      <c r="AB343" s="24">
        <f t="shared" si="149"/>
        <v>196.67966534088134</v>
      </c>
    </row>
    <row r="344" spans="1:28" ht="14.65" thickBot="1" x14ac:dyDescent="0.5">
      <c r="A344" s="27" t="s">
        <v>401</v>
      </c>
      <c r="B344" s="27">
        <v>62.5</v>
      </c>
      <c r="C344" s="27">
        <f t="shared" si="137"/>
        <v>62.5</v>
      </c>
      <c r="D344" s="4">
        <f t="shared" si="138"/>
        <v>0</v>
      </c>
      <c r="E344" s="4">
        <f t="shared" si="132"/>
        <v>0</v>
      </c>
      <c r="F344" s="4">
        <f t="shared" si="139"/>
        <v>25</v>
      </c>
      <c r="G344" s="4">
        <f t="shared" si="150"/>
        <v>8525</v>
      </c>
      <c r="H344">
        <f t="shared" si="133"/>
        <v>1</v>
      </c>
      <c r="I344" s="24">
        <f t="shared" si="140"/>
        <v>0</v>
      </c>
      <c r="J344" s="24">
        <f t="shared" si="141"/>
        <v>0</v>
      </c>
      <c r="K344" s="24">
        <f t="shared" si="142"/>
        <v>0</v>
      </c>
      <c r="L344" s="25">
        <f t="shared" si="143"/>
        <v>0</v>
      </c>
      <c r="M344" s="24">
        <f t="shared" si="144"/>
        <v>0</v>
      </c>
      <c r="N344" s="19">
        <f t="shared" si="130"/>
        <v>0</v>
      </c>
      <c r="O344" s="19">
        <f t="shared" si="145"/>
        <v>0</v>
      </c>
      <c r="P344" s="19">
        <f t="shared" si="146"/>
        <v>32.131739816948752</v>
      </c>
      <c r="Q344" s="24">
        <f t="shared" si="154"/>
        <v>0</v>
      </c>
      <c r="R344" s="34">
        <f t="shared" si="147"/>
        <v>11</v>
      </c>
      <c r="S344" s="24">
        <f t="shared" si="134"/>
        <v>0</v>
      </c>
      <c r="T344" s="24">
        <f t="shared" si="135"/>
        <v>0</v>
      </c>
      <c r="U344" s="24">
        <f t="shared" si="136"/>
        <v>0</v>
      </c>
      <c r="V344" s="4">
        <f t="shared" si="148"/>
        <v>0</v>
      </c>
      <c r="W344" s="4">
        <f t="shared" si="131"/>
        <v>0</v>
      </c>
      <c r="Y344" s="25">
        <f t="shared" si="151"/>
        <v>525</v>
      </c>
      <c r="Z344" s="24">
        <f t="shared" si="152"/>
        <v>3.3</v>
      </c>
      <c r="AA344" s="24">
        <f t="shared" si="153"/>
        <v>393.61053719208343</v>
      </c>
      <c r="AB344" s="24">
        <f t="shared" si="149"/>
        <v>196.67966534088134</v>
      </c>
    </row>
    <row r="345" spans="1:28" ht="14.65" thickBot="1" x14ac:dyDescent="0.5">
      <c r="A345" s="27" t="s">
        <v>402</v>
      </c>
      <c r="B345" s="27">
        <v>62.5</v>
      </c>
      <c r="C345" s="27">
        <f t="shared" si="137"/>
        <v>62.5</v>
      </c>
      <c r="D345" s="4">
        <f t="shared" si="138"/>
        <v>0</v>
      </c>
      <c r="E345" s="4">
        <f t="shared" si="132"/>
        <v>0</v>
      </c>
      <c r="F345" s="4">
        <f t="shared" si="139"/>
        <v>25</v>
      </c>
      <c r="G345" s="4">
        <f t="shared" si="150"/>
        <v>8550</v>
      </c>
      <c r="H345">
        <f t="shared" si="133"/>
        <v>2</v>
      </c>
      <c r="I345" s="24">
        <f t="shared" si="140"/>
        <v>0</v>
      </c>
      <c r="J345" s="24">
        <f t="shared" si="141"/>
        <v>0</v>
      </c>
      <c r="K345" s="24">
        <f t="shared" si="142"/>
        <v>0</v>
      </c>
      <c r="L345" s="25">
        <f t="shared" si="143"/>
        <v>0</v>
      </c>
      <c r="M345" s="24">
        <f t="shared" si="144"/>
        <v>0</v>
      </c>
      <c r="N345" s="19">
        <f t="shared" si="130"/>
        <v>0</v>
      </c>
      <c r="O345" s="19">
        <f t="shared" si="145"/>
        <v>0</v>
      </c>
      <c r="P345" s="19">
        <f t="shared" si="146"/>
        <v>32.131739816948752</v>
      </c>
      <c r="Q345" s="24">
        <f t="shared" si="154"/>
        <v>0</v>
      </c>
      <c r="R345" s="34">
        <f t="shared" si="147"/>
        <v>11</v>
      </c>
      <c r="S345" s="24">
        <f t="shared" si="134"/>
        <v>0</v>
      </c>
      <c r="T345" s="24">
        <f t="shared" si="135"/>
        <v>0</v>
      </c>
      <c r="U345" s="24">
        <f t="shared" si="136"/>
        <v>0</v>
      </c>
      <c r="V345" s="4">
        <f t="shared" si="148"/>
        <v>0</v>
      </c>
      <c r="W345" s="4">
        <f t="shared" si="131"/>
        <v>0</v>
      </c>
      <c r="Y345" s="25">
        <f t="shared" si="151"/>
        <v>525</v>
      </c>
      <c r="Z345" s="24">
        <f t="shared" si="152"/>
        <v>3.3</v>
      </c>
      <c r="AA345" s="24">
        <f t="shared" si="153"/>
        <v>393.61053719208343</v>
      </c>
      <c r="AB345" s="24">
        <f t="shared" si="149"/>
        <v>196.67966534088134</v>
      </c>
    </row>
    <row r="346" spans="1:28" ht="14.65" thickBot="1" x14ac:dyDescent="0.5">
      <c r="A346" s="27" t="s">
        <v>403</v>
      </c>
      <c r="B346" s="27">
        <v>62.5</v>
      </c>
      <c r="C346" s="27">
        <f t="shared" si="137"/>
        <v>62.5</v>
      </c>
      <c r="D346" s="4">
        <f t="shared" si="138"/>
        <v>0</v>
      </c>
      <c r="E346" s="4">
        <f t="shared" si="132"/>
        <v>0</v>
      </c>
      <c r="F346" s="4">
        <f t="shared" si="139"/>
        <v>25</v>
      </c>
      <c r="G346" s="4">
        <f t="shared" si="150"/>
        <v>8575</v>
      </c>
      <c r="H346">
        <f t="shared" si="133"/>
        <v>3</v>
      </c>
      <c r="I346" s="24">
        <f t="shared" si="140"/>
        <v>0</v>
      </c>
      <c r="J346" s="24">
        <f t="shared" si="141"/>
        <v>0</v>
      </c>
      <c r="K346" s="24">
        <f t="shared" si="142"/>
        <v>0</v>
      </c>
      <c r="L346" s="25">
        <f t="shared" si="143"/>
        <v>0</v>
      </c>
      <c r="M346" s="24">
        <f t="shared" si="144"/>
        <v>0</v>
      </c>
      <c r="N346" s="19">
        <f t="shared" si="130"/>
        <v>0</v>
      </c>
      <c r="O346" s="19">
        <f t="shared" si="145"/>
        <v>0</v>
      </c>
      <c r="P346" s="19">
        <f t="shared" si="146"/>
        <v>32.131739816948752</v>
      </c>
      <c r="Q346" s="24">
        <f t="shared" si="154"/>
        <v>0</v>
      </c>
      <c r="R346" s="34">
        <f t="shared" si="147"/>
        <v>11</v>
      </c>
      <c r="S346" s="24">
        <f t="shared" si="134"/>
        <v>0</v>
      </c>
      <c r="T346" s="24">
        <f t="shared" si="135"/>
        <v>0</v>
      </c>
      <c r="U346" s="24">
        <f t="shared" si="136"/>
        <v>0</v>
      </c>
      <c r="V346" s="4">
        <f t="shared" si="148"/>
        <v>0</v>
      </c>
      <c r="W346" s="4">
        <f t="shared" si="131"/>
        <v>0</v>
      </c>
      <c r="Y346" s="25">
        <f t="shared" si="151"/>
        <v>525</v>
      </c>
      <c r="Z346" s="24">
        <f t="shared" si="152"/>
        <v>3.3</v>
      </c>
      <c r="AA346" s="24">
        <f t="shared" si="153"/>
        <v>393.61053719208343</v>
      </c>
      <c r="AB346" s="24">
        <f t="shared" si="149"/>
        <v>196.67966534088134</v>
      </c>
    </row>
    <row r="347" spans="1:28" ht="14.65" thickBot="1" x14ac:dyDescent="0.5">
      <c r="A347" s="27" t="s">
        <v>404</v>
      </c>
      <c r="B347" s="27">
        <v>62.5</v>
      </c>
      <c r="C347" s="27">
        <f t="shared" si="137"/>
        <v>62.5</v>
      </c>
      <c r="D347" s="4">
        <f t="shared" si="138"/>
        <v>0</v>
      </c>
      <c r="E347" s="4">
        <f t="shared" si="132"/>
        <v>0</v>
      </c>
      <c r="F347" s="4">
        <f t="shared" si="139"/>
        <v>25</v>
      </c>
      <c r="G347" s="4">
        <f t="shared" si="150"/>
        <v>8600</v>
      </c>
      <c r="H347">
        <f t="shared" si="133"/>
        <v>0</v>
      </c>
      <c r="I347" s="24">
        <f t="shared" si="140"/>
        <v>0</v>
      </c>
      <c r="J347" s="24">
        <f t="shared" si="141"/>
        <v>0</v>
      </c>
      <c r="K347" s="24">
        <f t="shared" si="142"/>
        <v>0</v>
      </c>
      <c r="L347" s="25">
        <f t="shared" si="143"/>
        <v>0</v>
      </c>
      <c r="M347" s="24">
        <f t="shared" si="144"/>
        <v>0</v>
      </c>
      <c r="N347" s="19">
        <f t="shared" si="130"/>
        <v>0</v>
      </c>
      <c r="O347" s="19">
        <f t="shared" si="145"/>
        <v>0</v>
      </c>
      <c r="P347" s="19">
        <f t="shared" si="146"/>
        <v>32.131739816948752</v>
      </c>
      <c r="Q347" s="24">
        <f t="shared" si="154"/>
        <v>0</v>
      </c>
      <c r="R347" s="34">
        <f t="shared" si="147"/>
        <v>11</v>
      </c>
      <c r="S347" s="24">
        <f t="shared" si="134"/>
        <v>0</v>
      </c>
      <c r="T347" s="24">
        <f t="shared" si="135"/>
        <v>0</v>
      </c>
      <c r="U347" s="24">
        <f t="shared" si="136"/>
        <v>0</v>
      </c>
      <c r="V347" s="4">
        <f t="shared" si="148"/>
        <v>0</v>
      </c>
      <c r="W347" s="4">
        <f t="shared" si="131"/>
        <v>0</v>
      </c>
      <c r="Y347" s="25">
        <f t="shared" si="151"/>
        <v>525</v>
      </c>
      <c r="Z347" s="24">
        <f t="shared" si="152"/>
        <v>3.3</v>
      </c>
      <c r="AA347" s="24">
        <f t="shared" si="153"/>
        <v>393.61053719208343</v>
      </c>
      <c r="AB347" s="24">
        <f t="shared" si="149"/>
        <v>196.67966534088134</v>
      </c>
    </row>
    <row r="348" spans="1:28" ht="14.65" thickBot="1" x14ac:dyDescent="0.5">
      <c r="A348" s="27" t="s">
        <v>405</v>
      </c>
      <c r="B348" s="27">
        <v>62.5</v>
      </c>
      <c r="C348" s="27">
        <f t="shared" si="137"/>
        <v>62.5</v>
      </c>
      <c r="D348" s="4">
        <f t="shared" si="138"/>
        <v>0</v>
      </c>
      <c r="E348" s="4">
        <f t="shared" si="132"/>
        <v>0</v>
      </c>
      <c r="F348" s="4">
        <f t="shared" si="139"/>
        <v>25</v>
      </c>
      <c r="G348" s="4">
        <f t="shared" si="150"/>
        <v>8625</v>
      </c>
      <c r="H348">
        <f t="shared" si="133"/>
        <v>1</v>
      </c>
      <c r="I348" s="24">
        <f t="shared" si="140"/>
        <v>0</v>
      </c>
      <c r="J348" s="24">
        <f t="shared" si="141"/>
        <v>0</v>
      </c>
      <c r="K348" s="24">
        <f t="shared" si="142"/>
        <v>0</v>
      </c>
      <c r="L348" s="25">
        <f t="shared" si="143"/>
        <v>0</v>
      </c>
      <c r="M348" s="24">
        <f t="shared" si="144"/>
        <v>0</v>
      </c>
      <c r="N348" s="19">
        <f t="shared" si="130"/>
        <v>0</v>
      </c>
      <c r="O348" s="19">
        <f t="shared" si="145"/>
        <v>0</v>
      </c>
      <c r="P348" s="19">
        <f t="shared" si="146"/>
        <v>32.131739816948752</v>
      </c>
      <c r="Q348" s="24">
        <f t="shared" si="154"/>
        <v>0</v>
      </c>
      <c r="R348" s="34">
        <f t="shared" si="147"/>
        <v>11</v>
      </c>
      <c r="S348" s="24">
        <f t="shared" si="134"/>
        <v>0</v>
      </c>
      <c r="T348" s="24">
        <f t="shared" si="135"/>
        <v>0</v>
      </c>
      <c r="U348" s="24">
        <f t="shared" si="136"/>
        <v>0</v>
      </c>
      <c r="V348" s="4">
        <f t="shared" si="148"/>
        <v>0</v>
      </c>
      <c r="W348" s="4">
        <f t="shared" si="131"/>
        <v>0</v>
      </c>
      <c r="Y348" s="25">
        <f t="shared" si="151"/>
        <v>525</v>
      </c>
      <c r="Z348" s="24">
        <f t="shared" si="152"/>
        <v>3.3</v>
      </c>
      <c r="AA348" s="24">
        <f t="shared" si="153"/>
        <v>393.61053719208343</v>
      </c>
      <c r="AB348" s="24">
        <f t="shared" si="149"/>
        <v>196.67966534088134</v>
      </c>
    </row>
    <row r="349" spans="1:28" ht="14.65" thickBot="1" x14ac:dyDescent="0.5">
      <c r="A349" s="27" t="s">
        <v>406</v>
      </c>
      <c r="B349" s="27">
        <v>62.5</v>
      </c>
      <c r="C349" s="27">
        <f t="shared" si="137"/>
        <v>62.5</v>
      </c>
      <c r="D349" s="4">
        <f t="shared" si="138"/>
        <v>0</v>
      </c>
      <c r="E349" s="4">
        <f t="shared" si="132"/>
        <v>0</v>
      </c>
      <c r="F349" s="4">
        <f t="shared" si="139"/>
        <v>25</v>
      </c>
      <c r="G349" s="4">
        <f t="shared" si="150"/>
        <v>8650</v>
      </c>
      <c r="H349">
        <f t="shared" si="133"/>
        <v>2</v>
      </c>
      <c r="I349" s="24">
        <f t="shared" si="140"/>
        <v>0</v>
      </c>
      <c r="J349" s="24">
        <f t="shared" si="141"/>
        <v>0</v>
      </c>
      <c r="K349" s="24">
        <f t="shared" si="142"/>
        <v>0</v>
      </c>
      <c r="L349" s="25">
        <f t="shared" si="143"/>
        <v>0</v>
      </c>
      <c r="M349" s="24">
        <f t="shared" si="144"/>
        <v>0</v>
      </c>
      <c r="N349" s="19">
        <f t="shared" si="130"/>
        <v>0</v>
      </c>
      <c r="O349" s="19">
        <f t="shared" si="145"/>
        <v>0</v>
      </c>
      <c r="P349" s="19">
        <f t="shared" si="146"/>
        <v>32.131739816948752</v>
      </c>
      <c r="Q349" s="24">
        <f t="shared" si="154"/>
        <v>0</v>
      </c>
      <c r="R349" s="34">
        <f t="shared" si="147"/>
        <v>11</v>
      </c>
      <c r="S349" s="24">
        <f t="shared" si="134"/>
        <v>0</v>
      </c>
      <c r="T349" s="24">
        <f t="shared" si="135"/>
        <v>0</v>
      </c>
      <c r="U349" s="24">
        <f t="shared" si="136"/>
        <v>0</v>
      </c>
      <c r="V349" s="4">
        <f t="shared" si="148"/>
        <v>0</v>
      </c>
      <c r="W349" s="4">
        <f t="shared" si="131"/>
        <v>0</v>
      </c>
      <c r="Y349" s="25">
        <f t="shared" si="151"/>
        <v>525</v>
      </c>
      <c r="Z349" s="24">
        <f t="shared" si="152"/>
        <v>3.3</v>
      </c>
      <c r="AA349" s="24">
        <f t="shared" si="153"/>
        <v>393.61053719208343</v>
      </c>
      <c r="AB349" s="24">
        <f t="shared" si="149"/>
        <v>196.67966534088134</v>
      </c>
    </row>
    <row r="350" spans="1:28" ht="14.65" thickBot="1" x14ac:dyDescent="0.5">
      <c r="A350" s="27" t="s">
        <v>407</v>
      </c>
      <c r="B350" s="27">
        <v>62.5</v>
      </c>
      <c r="C350" s="27">
        <f t="shared" si="137"/>
        <v>62.5</v>
      </c>
      <c r="D350" s="4">
        <f t="shared" si="138"/>
        <v>0</v>
      </c>
      <c r="E350" s="4">
        <f t="shared" si="132"/>
        <v>0</v>
      </c>
      <c r="F350" s="4">
        <f t="shared" si="139"/>
        <v>25</v>
      </c>
      <c r="G350" s="4">
        <f t="shared" si="150"/>
        <v>8675</v>
      </c>
      <c r="H350">
        <f t="shared" si="133"/>
        <v>3</v>
      </c>
      <c r="I350" s="24">
        <f t="shared" si="140"/>
        <v>0</v>
      </c>
      <c r="J350" s="24">
        <f t="shared" si="141"/>
        <v>0</v>
      </c>
      <c r="K350" s="24">
        <f t="shared" si="142"/>
        <v>0</v>
      </c>
      <c r="L350" s="25">
        <f t="shared" si="143"/>
        <v>0</v>
      </c>
      <c r="M350" s="24">
        <f t="shared" si="144"/>
        <v>0</v>
      </c>
      <c r="N350" s="19">
        <f t="shared" si="130"/>
        <v>0</v>
      </c>
      <c r="O350" s="19">
        <f t="shared" si="145"/>
        <v>0</v>
      </c>
      <c r="P350" s="19">
        <f t="shared" si="146"/>
        <v>32.131739816948752</v>
      </c>
      <c r="Q350" s="24">
        <f t="shared" si="154"/>
        <v>0</v>
      </c>
      <c r="R350" s="34">
        <f t="shared" si="147"/>
        <v>11</v>
      </c>
      <c r="S350" s="24">
        <f t="shared" si="134"/>
        <v>0</v>
      </c>
      <c r="T350" s="24">
        <f t="shared" si="135"/>
        <v>0</v>
      </c>
      <c r="U350" s="24">
        <f t="shared" si="136"/>
        <v>0</v>
      </c>
      <c r="V350" s="4">
        <f t="shared" si="148"/>
        <v>0</v>
      </c>
      <c r="W350" s="4">
        <f t="shared" si="131"/>
        <v>0</v>
      </c>
      <c r="Y350" s="25">
        <f t="shared" si="151"/>
        <v>525</v>
      </c>
      <c r="Z350" s="24">
        <f t="shared" si="152"/>
        <v>3.3</v>
      </c>
      <c r="AA350" s="24">
        <f t="shared" si="153"/>
        <v>393.61053719208343</v>
      </c>
      <c r="AB350" s="24">
        <f t="shared" si="149"/>
        <v>196.67966534088134</v>
      </c>
    </row>
    <row r="351" spans="1:28" ht="14.65" thickBot="1" x14ac:dyDescent="0.5">
      <c r="A351" s="27" t="s">
        <v>408</v>
      </c>
      <c r="B351" s="27">
        <v>62.5</v>
      </c>
      <c r="C351" s="27">
        <f t="shared" si="137"/>
        <v>62.5</v>
      </c>
      <c r="D351" s="4">
        <f t="shared" si="138"/>
        <v>0</v>
      </c>
      <c r="E351" s="4">
        <f t="shared" si="132"/>
        <v>0</v>
      </c>
      <c r="F351" s="4">
        <f t="shared" si="139"/>
        <v>25</v>
      </c>
      <c r="G351" s="4">
        <f t="shared" si="150"/>
        <v>8700</v>
      </c>
      <c r="H351">
        <f t="shared" si="133"/>
        <v>0</v>
      </c>
      <c r="I351" s="24">
        <f t="shared" si="140"/>
        <v>0</v>
      </c>
      <c r="J351" s="24">
        <f t="shared" si="141"/>
        <v>0</v>
      </c>
      <c r="K351" s="24">
        <f t="shared" si="142"/>
        <v>0</v>
      </c>
      <c r="L351" s="25">
        <f t="shared" si="143"/>
        <v>0</v>
      </c>
      <c r="M351" s="24">
        <f t="shared" si="144"/>
        <v>0</v>
      </c>
      <c r="N351" s="19">
        <f t="shared" si="130"/>
        <v>0</v>
      </c>
      <c r="O351" s="19">
        <f t="shared" si="145"/>
        <v>0</v>
      </c>
      <c r="P351" s="19">
        <f t="shared" si="146"/>
        <v>32.131739816948752</v>
      </c>
      <c r="Q351" s="24">
        <f t="shared" si="154"/>
        <v>0</v>
      </c>
      <c r="R351" s="34">
        <f t="shared" si="147"/>
        <v>11</v>
      </c>
      <c r="S351" s="24">
        <f t="shared" si="134"/>
        <v>0</v>
      </c>
      <c r="T351" s="24">
        <f t="shared" si="135"/>
        <v>0</v>
      </c>
      <c r="U351" s="24">
        <f t="shared" si="136"/>
        <v>0</v>
      </c>
      <c r="V351" s="4">
        <f t="shared" si="148"/>
        <v>0</v>
      </c>
      <c r="W351" s="4">
        <f t="shared" si="131"/>
        <v>0</v>
      </c>
      <c r="Y351" s="25">
        <f t="shared" si="151"/>
        <v>525</v>
      </c>
      <c r="Z351" s="24">
        <f t="shared" si="152"/>
        <v>3.3</v>
      </c>
      <c r="AA351" s="24">
        <f t="shared" si="153"/>
        <v>393.61053719208343</v>
      </c>
      <c r="AB351" s="24">
        <f t="shared" si="149"/>
        <v>196.67966534088134</v>
      </c>
    </row>
    <row r="352" spans="1:28" ht="14.65" thickBot="1" x14ac:dyDescent="0.5">
      <c r="A352" s="27" t="s">
        <v>409</v>
      </c>
      <c r="B352" s="27">
        <v>62.5</v>
      </c>
      <c r="C352" s="27">
        <f t="shared" si="137"/>
        <v>62.5</v>
      </c>
      <c r="D352" s="4">
        <f t="shared" si="138"/>
        <v>0</v>
      </c>
      <c r="E352" s="4">
        <f t="shared" si="132"/>
        <v>0</v>
      </c>
      <c r="F352" s="4">
        <f t="shared" si="139"/>
        <v>25</v>
      </c>
      <c r="G352" s="4">
        <f t="shared" si="150"/>
        <v>8725</v>
      </c>
      <c r="H352">
        <f t="shared" si="133"/>
        <v>1</v>
      </c>
      <c r="I352" s="24">
        <f t="shared" si="140"/>
        <v>0</v>
      </c>
      <c r="J352" s="24">
        <f t="shared" si="141"/>
        <v>0</v>
      </c>
      <c r="K352" s="24">
        <f t="shared" si="142"/>
        <v>0</v>
      </c>
      <c r="L352" s="25">
        <f t="shared" si="143"/>
        <v>0</v>
      </c>
      <c r="M352" s="24">
        <f t="shared" si="144"/>
        <v>0</v>
      </c>
      <c r="N352" s="19">
        <f t="shared" si="130"/>
        <v>0</v>
      </c>
      <c r="O352" s="19">
        <f t="shared" si="145"/>
        <v>0</v>
      </c>
      <c r="P352" s="19">
        <f t="shared" si="146"/>
        <v>32.131739816948752</v>
      </c>
      <c r="Q352" s="24">
        <f t="shared" si="154"/>
        <v>0</v>
      </c>
      <c r="R352" s="34">
        <f t="shared" si="147"/>
        <v>11</v>
      </c>
      <c r="S352" s="24">
        <f t="shared" si="134"/>
        <v>0</v>
      </c>
      <c r="T352" s="24">
        <f t="shared" si="135"/>
        <v>0</v>
      </c>
      <c r="U352" s="24">
        <f t="shared" si="136"/>
        <v>0</v>
      </c>
      <c r="V352" s="4">
        <f t="shared" si="148"/>
        <v>0</v>
      </c>
      <c r="W352" s="4">
        <f t="shared" si="131"/>
        <v>0</v>
      </c>
      <c r="Y352" s="25">
        <f t="shared" si="151"/>
        <v>525</v>
      </c>
      <c r="Z352" s="24">
        <f t="shared" si="152"/>
        <v>3.3</v>
      </c>
      <c r="AA352" s="24">
        <f t="shared" si="153"/>
        <v>393.61053719208343</v>
      </c>
      <c r="AB352" s="24">
        <f t="shared" si="149"/>
        <v>196.67966534088134</v>
      </c>
    </row>
    <row r="353" spans="1:28" ht="14.65" thickBot="1" x14ac:dyDescent="0.5">
      <c r="A353" s="27" t="s">
        <v>410</v>
      </c>
      <c r="B353" s="27">
        <v>62.5</v>
      </c>
      <c r="C353" s="27">
        <f t="shared" si="137"/>
        <v>62.5</v>
      </c>
      <c r="D353" s="4">
        <f t="shared" si="138"/>
        <v>0</v>
      </c>
      <c r="E353" s="4">
        <f t="shared" si="132"/>
        <v>0</v>
      </c>
      <c r="F353" s="4">
        <f t="shared" si="139"/>
        <v>25</v>
      </c>
      <c r="G353" s="4">
        <f t="shared" si="150"/>
        <v>8750</v>
      </c>
      <c r="H353">
        <f t="shared" si="133"/>
        <v>2</v>
      </c>
      <c r="I353" s="24">
        <f t="shared" si="140"/>
        <v>0</v>
      </c>
      <c r="J353" s="24">
        <f t="shared" si="141"/>
        <v>0</v>
      </c>
      <c r="K353" s="24">
        <f t="shared" si="142"/>
        <v>0</v>
      </c>
      <c r="L353" s="25">
        <f t="shared" si="143"/>
        <v>0</v>
      </c>
      <c r="M353" s="24">
        <f t="shared" si="144"/>
        <v>0</v>
      </c>
      <c r="N353" s="19">
        <f t="shared" si="130"/>
        <v>0</v>
      </c>
      <c r="O353" s="19">
        <f t="shared" si="145"/>
        <v>0</v>
      </c>
      <c r="P353" s="19">
        <f t="shared" si="146"/>
        <v>32.131739816948752</v>
      </c>
      <c r="Q353" s="24">
        <f t="shared" si="154"/>
        <v>0</v>
      </c>
      <c r="R353" s="34">
        <f t="shared" si="147"/>
        <v>11</v>
      </c>
      <c r="S353" s="24">
        <f t="shared" si="134"/>
        <v>0</v>
      </c>
      <c r="T353" s="24">
        <f t="shared" si="135"/>
        <v>0</v>
      </c>
      <c r="U353" s="24">
        <f t="shared" si="136"/>
        <v>0</v>
      </c>
      <c r="V353" s="4">
        <f t="shared" si="148"/>
        <v>0</v>
      </c>
      <c r="W353" s="4">
        <f t="shared" si="131"/>
        <v>0</v>
      </c>
      <c r="Y353" s="25">
        <f t="shared" si="151"/>
        <v>525</v>
      </c>
      <c r="Z353" s="24">
        <f t="shared" si="152"/>
        <v>3.3</v>
      </c>
      <c r="AA353" s="24">
        <f t="shared" si="153"/>
        <v>393.61053719208343</v>
      </c>
      <c r="AB353" s="24">
        <f t="shared" si="149"/>
        <v>196.67966534088134</v>
      </c>
    </row>
    <row r="354" spans="1:28" ht="14.65" thickBot="1" x14ac:dyDescent="0.5">
      <c r="A354" s="27" t="s">
        <v>411</v>
      </c>
      <c r="B354" s="27">
        <v>62.5</v>
      </c>
      <c r="C354" s="27">
        <f t="shared" si="137"/>
        <v>62.5</v>
      </c>
      <c r="D354" s="4">
        <f t="shared" si="138"/>
        <v>0</v>
      </c>
      <c r="E354" s="4">
        <f t="shared" si="132"/>
        <v>0</v>
      </c>
      <c r="F354" s="4">
        <f t="shared" si="139"/>
        <v>25</v>
      </c>
      <c r="G354" s="4">
        <f t="shared" si="150"/>
        <v>8775</v>
      </c>
      <c r="H354">
        <f t="shared" si="133"/>
        <v>3</v>
      </c>
      <c r="I354" s="24">
        <f t="shared" si="140"/>
        <v>0</v>
      </c>
      <c r="J354" s="24">
        <f t="shared" si="141"/>
        <v>0</v>
      </c>
      <c r="K354" s="24">
        <f t="shared" si="142"/>
        <v>0</v>
      </c>
      <c r="L354" s="25">
        <f t="shared" si="143"/>
        <v>0</v>
      </c>
      <c r="M354" s="24">
        <f t="shared" si="144"/>
        <v>0</v>
      </c>
      <c r="N354" s="19">
        <f t="shared" si="130"/>
        <v>0</v>
      </c>
      <c r="O354" s="19">
        <f t="shared" si="145"/>
        <v>0</v>
      </c>
      <c r="P354" s="19">
        <f t="shared" si="146"/>
        <v>32.131739816948752</v>
      </c>
      <c r="Q354" s="24">
        <f t="shared" si="154"/>
        <v>0</v>
      </c>
      <c r="R354" s="34">
        <f t="shared" si="147"/>
        <v>11</v>
      </c>
      <c r="S354" s="24">
        <f t="shared" si="134"/>
        <v>0</v>
      </c>
      <c r="T354" s="24">
        <f t="shared" si="135"/>
        <v>0</v>
      </c>
      <c r="U354" s="24">
        <f t="shared" si="136"/>
        <v>0</v>
      </c>
      <c r="V354" s="4">
        <f t="shared" si="148"/>
        <v>0</v>
      </c>
      <c r="W354" s="4">
        <f t="shared" si="131"/>
        <v>0</v>
      </c>
      <c r="Y354" s="25">
        <f t="shared" si="151"/>
        <v>525</v>
      </c>
      <c r="Z354" s="24">
        <f t="shared" si="152"/>
        <v>3.3</v>
      </c>
      <c r="AA354" s="24">
        <f t="shared" si="153"/>
        <v>393.61053719208343</v>
      </c>
      <c r="AB354" s="24">
        <f t="shared" si="149"/>
        <v>196.67966534088134</v>
      </c>
    </row>
    <row r="355" spans="1:28" ht="14.65" thickBot="1" x14ac:dyDescent="0.5">
      <c r="A355" s="27" t="s">
        <v>412</v>
      </c>
      <c r="B355" s="27">
        <v>62.5</v>
      </c>
      <c r="C355" s="27">
        <f t="shared" si="137"/>
        <v>62.5</v>
      </c>
      <c r="D355" s="4">
        <f t="shared" si="138"/>
        <v>0</v>
      </c>
      <c r="E355" s="4">
        <f t="shared" si="132"/>
        <v>0</v>
      </c>
      <c r="F355" s="4">
        <f t="shared" si="139"/>
        <v>25</v>
      </c>
      <c r="G355" s="4">
        <f t="shared" si="150"/>
        <v>8800</v>
      </c>
      <c r="H355">
        <f t="shared" si="133"/>
        <v>0</v>
      </c>
      <c r="I355" s="24">
        <f t="shared" si="140"/>
        <v>0</v>
      </c>
      <c r="J355" s="24">
        <f t="shared" si="141"/>
        <v>0</v>
      </c>
      <c r="K355" s="24">
        <f t="shared" si="142"/>
        <v>0</v>
      </c>
      <c r="L355" s="25">
        <f t="shared" si="143"/>
        <v>0</v>
      </c>
      <c r="M355" s="24">
        <f t="shared" si="144"/>
        <v>0</v>
      </c>
      <c r="N355" s="19">
        <f t="shared" si="130"/>
        <v>0</v>
      </c>
      <c r="O355" s="19">
        <f t="shared" si="145"/>
        <v>0</v>
      </c>
      <c r="P355" s="19">
        <f t="shared" si="146"/>
        <v>32.131739816948752</v>
      </c>
      <c r="Q355" s="24">
        <f t="shared" si="154"/>
        <v>0</v>
      </c>
      <c r="R355" s="34">
        <f t="shared" si="147"/>
        <v>11</v>
      </c>
      <c r="S355" s="24">
        <f t="shared" si="134"/>
        <v>0</v>
      </c>
      <c r="T355" s="24">
        <f t="shared" si="135"/>
        <v>0</v>
      </c>
      <c r="U355" s="24">
        <f t="shared" si="136"/>
        <v>0</v>
      </c>
      <c r="V355" s="4">
        <f t="shared" si="148"/>
        <v>0</v>
      </c>
      <c r="W355" s="4">
        <f t="shared" si="131"/>
        <v>0</v>
      </c>
      <c r="Y355" s="25">
        <f t="shared" si="151"/>
        <v>525</v>
      </c>
      <c r="Z355" s="24">
        <f t="shared" si="152"/>
        <v>3.3</v>
      </c>
      <c r="AA355" s="24">
        <f t="shared" si="153"/>
        <v>393.61053719208343</v>
      </c>
      <c r="AB355" s="24">
        <f t="shared" si="149"/>
        <v>196.67966534088134</v>
      </c>
    </row>
    <row r="356" spans="1:28" ht="14.65" thickBot="1" x14ac:dyDescent="0.5">
      <c r="A356" s="27" t="s">
        <v>413</v>
      </c>
      <c r="B356" s="27">
        <v>62.5</v>
      </c>
      <c r="C356" s="27">
        <f t="shared" si="137"/>
        <v>62.5</v>
      </c>
      <c r="D356" s="4">
        <f t="shared" si="138"/>
        <v>0</v>
      </c>
      <c r="E356" s="4">
        <f t="shared" si="132"/>
        <v>0</v>
      </c>
      <c r="F356" s="4">
        <f t="shared" si="139"/>
        <v>25</v>
      </c>
      <c r="G356" s="4">
        <f t="shared" si="150"/>
        <v>8825</v>
      </c>
      <c r="H356">
        <f t="shared" si="133"/>
        <v>1</v>
      </c>
      <c r="I356" s="24">
        <f t="shared" si="140"/>
        <v>0</v>
      </c>
      <c r="J356" s="24">
        <f t="shared" si="141"/>
        <v>0</v>
      </c>
      <c r="K356" s="24">
        <f t="shared" si="142"/>
        <v>0</v>
      </c>
      <c r="L356" s="25">
        <f t="shared" si="143"/>
        <v>0</v>
      </c>
      <c r="M356" s="24">
        <f t="shared" si="144"/>
        <v>0</v>
      </c>
      <c r="N356" s="19">
        <f t="shared" si="130"/>
        <v>0</v>
      </c>
      <c r="O356" s="19">
        <f t="shared" si="145"/>
        <v>0</v>
      </c>
      <c r="P356" s="19">
        <f t="shared" si="146"/>
        <v>32.131739816948752</v>
      </c>
      <c r="Q356" s="24">
        <f t="shared" si="154"/>
        <v>0</v>
      </c>
      <c r="R356" s="34">
        <f t="shared" si="147"/>
        <v>11</v>
      </c>
      <c r="S356" s="24">
        <f t="shared" si="134"/>
        <v>0</v>
      </c>
      <c r="T356" s="24">
        <f t="shared" si="135"/>
        <v>0</v>
      </c>
      <c r="U356" s="24">
        <f t="shared" si="136"/>
        <v>0</v>
      </c>
      <c r="V356" s="4">
        <f t="shared" si="148"/>
        <v>0</v>
      </c>
      <c r="W356" s="4">
        <f t="shared" si="131"/>
        <v>0</v>
      </c>
      <c r="Y356" s="25">
        <f t="shared" si="151"/>
        <v>525</v>
      </c>
      <c r="Z356" s="24">
        <f t="shared" si="152"/>
        <v>3.3</v>
      </c>
      <c r="AA356" s="24">
        <f t="shared" si="153"/>
        <v>393.61053719208343</v>
      </c>
      <c r="AB356" s="24">
        <f t="shared" si="149"/>
        <v>196.67966534088134</v>
      </c>
    </row>
    <row r="357" spans="1:28" ht="14.65" thickBot="1" x14ac:dyDescent="0.5">
      <c r="A357" s="27" t="s">
        <v>414</v>
      </c>
      <c r="B357" s="27">
        <v>62.5</v>
      </c>
      <c r="C357" s="27">
        <f t="shared" si="137"/>
        <v>62.5</v>
      </c>
      <c r="D357" s="4">
        <f t="shared" si="138"/>
        <v>0</v>
      </c>
      <c r="E357" s="4">
        <f t="shared" si="132"/>
        <v>0</v>
      </c>
      <c r="F357" s="4">
        <f t="shared" si="139"/>
        <v>25</v>
      </c>
      <c r="G357" s="4">
        <f t="shared" si="150"/>
        <v>8850</v>
      </c>
      <c r="H357">
        <f t="shared" si="133"/>
        <v>2</v>
      </c>
      <c r="I357" s="24">
        <f t="shared" si="140"/>
        <v>0</v>
      </c>
      <c r="J357" s="24">
        <f t="shared" si="141"/>
        <v>0</v>
      </c>
      <c r="K357" s="24">
        <f t="shared" si="142"/>
        <v>0</v>
      </c>
      <c r="L357" s="25">
        <f t="shared" si="143"/>
        <v>0</v>
      </c>
      <c r="M357" s="24">
        <f t="shared" si="144"/>
        <v>0</v>
      </c>
      <c r="N357" s="19">
        <f t="shared" si="130"/>
        <v>0</v>
      </c>
      <c r="O357" s="19">
        <f t="shared" si="145"/>
        <v>0</v>
      </c>
      <c r="P357" s="19">
        <f t="shared" si="146"/>
        <v>32.131739816948752</v>
      </c>
      <c r="Q357" s="24">
        <f t="shared" si="154"/>
        <v>0</v>
      </c>
      <c r="R357" s="34">
        <f t="shared" si="147"/>
        <v>11</v>
      </c>
      <c r="S357" s="24">
        <f t="shared" si="134"/>
        <v>0</v>
      </c>
      <c r="T357" s="24">
        <f t="shared" si="135"/>
        <v>0</v>
      </c>
      <c r="U357" s="24">
        <f t="shared" si="136"/>
        <v>0</v>
      </c>
      <c r="V357" s="4">
        <f t="shared" si="148"/>
        <v>0</v>
      </c>
      <c r="W357" s="4">
        <f t="shared" si="131"/>
        <v>0</v>
      </c>
      <c r="Y357" s="25">
        <f t="shared" si="151"/>
        <v>525</v>
      </c>
      <c r="Z357" s="24">
        <f t="shared" si="152"/>
        <v>3.3</v>
      </c>
      <c r="AA357" s="24">
        <f t="shared" si="153"/>
        <v>393.61053719208343</v>
      </c>
      <c r="AB357" s="24">
        <f t="shared" si="149"/>
        <v>196.67966534088134</v>
      </c>
    </row>
    <row r="358" spans="1:28" ht="14.65" thickBot="1" x14ac:dyDescent="0.5">
      <c r="A358" s="27" t="s">
        <v>415</v>
      </c>
      <c r="B358" s="27">
        <v>62.5</v>
      </c>
      <c r="C358" s="27">
        <f t="shared" si="137"/>
        <v>62.5</v>
      </c>
      <c r="D358" s="4">
        <f t="shared" si="138"/>
        <v>0</v>
      </c>
      <c r="E358" s="4">
        <f t="shared" si="132"/>
        <v>0</v>
      </c>
      <c r="F358" s="4">
        <f t="shared" si="139"/>
        <v>25</v>
      </c>
      <c r="G358" s="4">
        <f t="shared" si="150"/>
        <v>8875</v>
      </c>
      <c r="H358">
        <f t="shared" si="133"/>
        <v>3</v>
      </c>
      <c r="I358" s="24">
        <f t="shared" si="140"/>
        <v>0</v>
      </c>
      <c r="J358" s="24">
        <f t="shared" si="141"/>
        <v>0</v>
      </c>
      <c r="K358" s="24">
        <f t="shared" si="142"/>
        <v>0</v>
      </c>
      <c r="L358" s="25">
        <f t="shared" si="143"/>
        <v>0</v>
      </c>
      <c r="M358" s="24">
        <f t="shared" si="144"/>
        <v>0</v>
      </c>
      <c r="N358" s="19">
        <f t="shared" si="130"/>
        <v>0</v>
      </c>
      <c r="O358" s="19">
        <f t="shared" si="145"/>
        <v>0</v>
      </c>
      <c r="P358" s="19">
        <f t="shared" si="146"/>
        <v>32.131739816948752</v>
      </c>
      <c r="Q358" s="24">
        <f t="shared" si="154"/>
        <v>0</v>
      </c>
      <c r="R358" s="34">
        <f t="shared" si="147"/>
        <v>11</v>
      </c>
      <c r="S358" s="24">
        <f t="shared" si="134"/>
        <v>0</v>
      </c>
      <c r="T358" s="24">
        <f t="shared" si="135"/>
        <v>0</v>
      </c>
      <c r="U358" s="24">
        <f t="shared" si="136"/>
        <v>0</v>
      </c>
      <c r="V358" s="4">
        <f t="shared" si="148"/>
        <v>0</v>
      </c>
      <c r="W358" s="4">
        <f t="shared" si="131"/>
        <v>0</v>
      </c>
      <c r="Y358" s="25">
        <f t="shared" si="151"/>
        <v>525</v>
      </c>
      <c r="Z358" s="24">
        <f t="shared" si="152"/>
        <v>3.3</v>
      </c>
      <c r="AA358" s="24">
        <f t="shared" si="153"/>
        <v>393.61053719208343</v>
      </c>
      <c r="AB358" s="24">
        <f t="shared" si="149"/>
        <v>196.67966534088134</v>
      </c>
    </row>
    <row r="359" spans="1:28" ht="14.65" thickBot="1" x14ac:dyDescent="0.5">
      <c r="A359" s="27" t="s">
        <v>416</v>
      </c>
      <c r="B359" s="27">
        <v>62.5</v>
      </c>
      <c r="C359" s="27">
        <f t="shared" si="137"/>
        <v>62.5</v>
      </c>
      <c r="D359" s="4">
        <f t="shared" si="138"/>
        <v>0</v>
      </c>
      <c r="E359" s="4">
        <f t="shared" si="132"/>
        <v>0</v>
      </c>
      <c r="F359" s="4">
        <f t="shared" si="139"/>
        <v>25</v>
      </c>
      <c r="G359" s="4">
        <f t="shared" si="150"/>
        <v>8900</v>
      </c>
      <c r="H359">
        <f t="shared" si="133"/>
        <v>0</v>
      </c>
      <c r="I359" s="24">
        <f t="shared" si="140"/>
        <v>0</v>
      </c>
      <c r="J359" s="24">
        <f t="shared" si="141"/>
        <v>0</v>
      </c>
      <c r="K359" s="24">
        <f t="shared" si="142"/>
        <v>0</v>
      </c>
      <c r="L359" s="25">
        <f t="shared" si="143"/>
        <v>0</v>
      </c>
      <c r="M359" s="24">
        <f t="shared" si="144"/>
        <v>0</v>
      </c>
      <c r="N359" s="19">
        <f t="shared" si="130"/>
        <v>0</v>
      </c>
      <c r="O359" s="19">
        <f t="shared" si="145"/>
        <v>0</v>
      </c>
      <c r="P359" s="19">
        <f t="shared" si="146"/>
        <v>32.131739816948752</v>
      </c>
      <c r="Q359" s="24">
        <f t="shared" si="154"/>
        <v>0</v>
      </c>
      <c r="R359" s="34">
        <f t="shared" si="147"/>
        <v>11</v>
      </c>
      <c r="S359" s="24">
        <f t="shared" si="134"/>
        <v>0</v>
      </c>
      <c r="T359" s="24">
        <f t="shared" si="135"/>
        <v>0</v>
      </c>
      <c r="U359" s="24">
        <f t="shared" si="136"/>
        <v>0</v>
      </c>
      <c r="V359" s="4">
        <f t="shared" si="148"/>
        <v>0</v>
      </c>
      <c r="W359" s="4">
        <f t="shared" si="131"/>
        <v>0</v>
      </c>
      <c r="Y359" s="25">
        <f t="shared" si="151"/>
        <v>525</v>
      </c>
      <c r="Z359" s="24">
        <f t="shared" si="152"/>
        <v>3.3</v>
      </c>
      <c r="AA359" s="24">
        <f t="shared" si="153"/>
        <v>393.61053719208343</v>
      </c>
      <c r="AB359" s="24">
        <f t="shared" si="149"/>
        <v>196.67966534088134</v>
      </c>
    </row>
    <row r="360" spans="1:28" ht="14.65" thickBot="1" x14ac:dyDescent="0.5">
      <c r="A360" s="27" t="s">
        <v>417</v>
      </c>
      <c r="B360" s="27">
        <v>62.5</v>
      </c>
      <c r="C360" s="27">
        <f t="shared" si="137"/>
        <v>62.5</v>
      </c>
      <c r="D360" s="4">
        <f t="shared" si="138"/>
        <v>0</v>
      </c>
      <c r="E360" s="4">
        <f t="shared" si="132"/>
        <v>0</v>
      </c>
      <c r="F360" s="4">
        <f t="shared" si="139"/>
        <v>25</v>
      </c>
      <c r="G360" s="4">
        <f t="shared" si="150"/>
        <v>8925</v>
      </c>
      <c r="H360">
        <f t="shared" si="133"/>
        <v>1</v>
      </c>
      <c r="I360" s="24">
        <f t="shared" si="140"/>
        <v>0</v>
      </c>
      <c r="J360" s="24">
        <f t="shared" si="141"/>
        <v>0</v>
      </c>
      <c r="K360" s="24">
        <f t="shared" si="142"/>
        <v>0</v>
      </c>
      <c r="L360" s="25">
        <f t="shared" si="143"/>
        <v>0</v>
      </c>
      <c r="M360" s="24">
        <f t="shared" si="144"/>
        <v>0</v>
      </c>
      <c r="N360" s="19">
        <f t="shared" si="130"/>
        <v>0</v>
      </c>
      <c r="O360" s="19">
        <f t="shared" si="145"/>
        <v>0</v>
      </c>
      <c r="P360" s="19">
        <f t="shared" si="146"/>
        <v>32.131739816948752</v>
      </c>
      <c r="Q360" s="24">
        <f t="shared" si="154"/>
        <v>0</v>
      </c>
      <c r="R360" s="34">
        <f t="shared" si="147"/>
        <v>11</v>
      </c>
      <c r="S360" s="24">
        <f t="shared" si="134"/>
        <v>0</v>
      </c>
      <c r="T360" s="24">
        <f t="shared" si="135"/>
        <v>0</v>
      </c>
      <c r="U360" s="24">
        <f t="shared" si="136"/>
        <v>0</v>
      </c>
      <c r="V360" s="4">
        <f t="shared" si="148"/>
        <v>0</v>
      </c>
      <c r="W360" s="4">
        <f t="shared" si="131"/>
        <v>0</v>
      </c>
      <c r="Y360" s="25">
        <f t="shared" si="151"/>
        <v>525</v>
      </c>
      <c r="Z360" s="24">
        <f t="shared" si="152"/>
        <v>3.3</v>
      </c>
      <c r="AA360" s="24">
        <f t="shared" si="153"/>
        <v>393.61053719208343</v>
      </c>
      <c r="AB360" s="24">
        <f t="shared" si="149"/>
        <v>196.67966534088134</v>
      </c>
    </row>
    <row r="361" spans="1:28" ht="14.65" thickBot="1" x14ac:dyDescent="0.5">
      <c r="A361" s="27" t="s">
        <v>418</v>
      </c>
      <c r="B361" s="27">
        <v>62.5</v>
      </c>
      <c r="C361" s="27">
        <f t="shared" si="137"/>
        <v>62.5</v>
      </c>
      <c r="D361" s="4">
        <f t="shared" si="138"/>
        <v>0</v>
      </c>
      <c r="E361" s="4">
        <f t="shared" si="132"/>
        <v>0</v>
      </c>
      <c r="F361" s="4">
        <f t="shared" si="139"/>
        <v>25</v>
      </c>
      <c r="G361" s="4">
        <f t="shared" si="150"/>
        <v>8950</v>
      </c>
      <c r="H361">
        <f t="shared" si="133"/>
        <v>2</v>
      </c>
      <c r="I361" s="24">
        <f t="shared" si="140"/>
        <v>0</v>
      </c>
      <c r="J361" s="24">
        <f t="shared" si="141"/>
        <v>0</v>
      </c>
      <c r="K361" s="24">
        <f t="shared" si="142"/>
        <v>0</v>
      </c>
      <c r="L361" s="25">
        <f t="shared" si="143"/>
        <v>0</v>
      </c>
      <c r="M361" s="24">
        <f t="shared" si="144"/>
        <v>0</v>
      </c>
      <c r="N361" s="19">
        <f t="shared" si="130"/>
        <v>0</v>
      </c>
      <c r="O361" s="19">
        <f t="shared" si="145"/>
        <v>0</v>
      </c>
      <c r="P361" s="19">
        <f t="shared" si="146"/>
        <v>32.131739816948752</v>
      </c>
      <c r="Q361" s="24">
        <f t="shared" si="154"/>
        <v>0</v>
      </c>
      <c r="R361" s="34">
        <f t="shared" si="147"/>
        <v>11</v>
      </c>
      <c r="S361" s="24">
        <f t="shared" si="134"/>
        <v>0</v>
      </c>
      <c r="T361" s="24">
        <f t="shared" si="135"/>
        <v>0</v>
      </c>
      <c r="U361" s="24">
        <f t="shared" si="136"/>
        <v>0</v>
      </c>
      <c r="V361" s="4">
        <f t="shared" si="148"/>
        <v>0</v>
      </c>
      <c r="W361" s="4">
        <f t="shared" si="131"/>
        <v>0</v>
      </c>
      <c r="Y361" s="25">
        <f t="shared" si="151"/>
        <v>525</v>
      </c>
      <c r="Z361" s="24">
        <f t="shared" si="152"/>
        <v>3.3</v>
      </c>
      <c r="AA361" s="24">
        <f t="shared" si="153"/>
        <v>393.61053719208343</v>
      </c>
      <c r="AB361" s="24">
        <f t="shared" si="149"/>
        <v>196.67966534088134</v>
      </c>
    </row>
    <row r="362" spans="1:28" ht="14.65" thickBot="1" x14ac:dyDescent="0.5">
      <c r="A362" s="27" t="s">
        <v>419</v>
      </c>
      <c r="B362" s="27">
        <v>62.5</v>
      </c>
      <c r="C362" s="27">
        <f t="shared" si="137"/>
        <v>62.5</v>
      </c>
      <c r="D362" s="4">
        <f t="shared" si="138"/>
        <v>0</v>
      </c>
      <c r="E362" s="4">
        <f t="shared" si="132"/>
        <v>0</v>
      </c>
      <c r="F362" s="4">
        <f t="shared" si="139"/>
        <v>25</v>
      </c>
      <c r="G362" s="4">
        <f t="shared" si="150"/>
        <v>8975</v>
      </c>
      <c r="H362">
        <f t="shared" si="133"/>
        <v>3</v>
      </c>
      <c r="I362" s="24">
        <f t="shared" si="140"/>
        <v>0</v>
      </c>
      <c r="J362" s="24">
        <f t="shared" si="141"/>
        <v>0</v>
      </c>
      <c r="K362" s="24">
        <f t="shared" si="142"/>
        <v>0</v>
      </c>
      <c r="L362" s="25">
        <f t="shared" si="143"/>
        <v>0</v>
      </c>
      <c r="M362" s="24">
        <f t="shared" si="144"/>
        <v>0</v>
      </c>
      <c r="N362" s="19">
        <f t="shared" si="130"/>
        <v>0</v>
      </c>
      <c r="O362" s="19">
        <f t="shared" si="145"/>
        <v>0</v>
      </c>
      <c r="P362" s="19">
        <f t="shared" si="146"/>
        <v>32.131739816948752</v>
      </c>
      <c r="Q362" s="24">
        <f t="shared" si="154"/>
        <v>0</v>
      </c>
      <c r="R362" s="34">
        <f t="shared" si="147"/>
        <v>11</v>
      </c>
      <c r="S362" s="24">
        <f t="shared" si="134"/>
        <v>0</v>
      </c>
      <c r="T362" s="24">
        <f t="shared" si="135"/>
        <v>0</v>
      </c>
      <c r="U362" s="24">
        <f t="shared" si="136"/>
        <v>0</v>
      </c>
      <c r="V362" s="4">
        <f t="shared" si="148"/>
        <v>0</v>
      </c>
      <c r="W362" s="4">
        <f t="shared" si="131"/>
        <v>0</v>
      </c>
      <c r="Y362" s="25">
        <f t="shared" si="151"/>
        <v>525</v>
      </c>
      <c r="Z362" s="24">
        <f t="shared" si="152"/>
        <v>3.3</v>
      </c>
      <c r="AA362" s="24">
        <f t="shared" si="153"/>
        <v>393.61053719208343</v>
      </c>
      <c r="AB362" s="24">
        <f t="shared" si="149"/>
        <v>196.67966534088134</v>
      </c>
    </row>
    <row r="363" spans="1:28" ht="14.65" thickBot="1" x14ac:dyDescent="0.5">
      <c r="A363" s="27" t="s">
        <v>420</v>
      </c>
      <c r="B363" s="27">
        <v>62.5</v>
      </c>
      <c r="C363" s="27">
        <f t="shared" si="137"/>
        <v>62.5</v>
      </c>
      <c r="D363" s="4">
        <f t="shared" si="138"/>
        <v>0</v>
      </c>
      <c r="E363" s="4">
        <f t="shared" si="132"/>
        <v>0</v>
      </c>
      <c r="F363" s="4">
        <f t="shared" si="139"/>
        <v>25</v>
      </c>
      <c r="G363" s="4">
        <f t="shared" si="150"/>
        <v>9000</v>
      </c>
      <c r="H363">
        <f t="shared" si="133"/>
        <v>0</v>
      </c>
      <c r="I363" s="24">
        <f t="shared" si="140"/>
        <v>0</v>
      </c>
      <c r="J363" s="24">
        <f t="shared" si="141"/>
        <v>0</v>
      </c>
      <c r="K363" s="24">
        <f t="shared" si="142"/>
        <v>0</v>
      </c>
      <c r="L363" s="25">
        <f t="shared" si="143"/>
        <v>0</v>
      </c>
      <c r="M363" s="24">
        <f t="shared" si="144"/>
        <v>0</v>
      </c>
      <c r="N363" s="19">
        <f t="shared" si="130"/>
        <v>0</v>
      </c>
      <c r="O363" s="19">
        <f t="shared" si="145"/>
        <v>0</v>
      </c>
      <c r="P363" s="19">
        <f t="shared" si="146"/>
        <v>32.131739816948752</v>
      </c>
      <c r="Q363" s="24">
        <f t="shared" si="154"/>
        <v>0</v>
      </c>
      <c r="R363" s="34">
        <f t="shared" si="147"/>
        <v>11</v>
      </c>
      <c r="S363" s="24">
        <f t="shared" si="134"/>
        <v>0</v>
      </c>
      <c r="T363" s="24">
        <f t="shared" si="135"/>
        <v>0</v>
      </c>
      <c r="U363" s="24">
        <f t="shared" si="136"/>
        <v>0</v>
      </c>
      <c r="V363" s="4">
        <f t="shared" si="148"/>
        <v>0</v>
      </c>
      <c r="W363" s="4">
        <f t="shared" si="131"/>
        <v>0</v>
      </c>
      <c r="Y363" s="25">
        <f t="shared" si="151"/>
        <v>525</v>
      </c>
      <c r="Z363" s="24">
        <f t="shared" si="152"/>
        <v>3.3</v>
      </c>
      <c r="AA363" s="24">
        <f t="shared" si="153"/>
        <v>393.61053719208343</v>
      </c>
      <c r="AB363" s="24">
        <f t="shared" si="149"/>
        <v>196.67966534088134</v>
      </c>
    </row>
    <row r="364" spans="1:28" ht="14.65" thickBot="1" x14ac:dyDescent="0.5">
      <c r="A364" s="27" t="s">
        <v>421</v>
      </c>
      <c r="B364" s="27">
        <v>62.5</v>
      </c>
      <c r="C364" s="27">
        <f t="shared" si="137"/>
        <v>62.5</v>
      </c>
      <c r="D364" s="4">
        <f t="shared" si="138"/>
        <v>0</v>
      </c>
      <c r="E364" s="4">
        <f t="shared" si="132"/>
        <v>0</v>
      </c>
      <c r="F364" s="4">
        <f t="shared" si="139"/>
        <v>25</v>
      </c>
      <c r="G364" s="4">
        <f t="shared" si="150"/>
        <v>9025</v>
      </c>
      <c r="H364">
        <f t="shared" si="133"/>
        <v>1</v>
      </c>
      <c r="I364" s="24">
        <f t="shared" si="140"/>
        <v>0</v>
      </c>
      <c r="J364" s="24">
        <f t="shared" si="141"/>
        <v>0</v>
      </c>
      <c r="K364" s="24">
        <f t="shared" si="142"/>
        <v>0</v>
      </c>
      <c r="L364" s="25">
        <f t="shared" si="143"/>
        <v>0</v>
      </c>
      <c r="M364" s="24">
        <f t="shared" si="144"/>
        <v>0</v>
      </c>
      <c r="N364" s="19">
        <f t="shared" si="130"/>
        <v>0</v>
      </c>
      <c r="O364" s="19">
        <f t="shared" si="145"/>
        <v>0</v>
      </c>
      <c r="P364" s="19">
        <f t="shared" si="146"/>
        <v>32.131739816948752</v>
      </c>
      <c r="Q364" s="24">
        <f t="shared" si="154"/>
        <v>0</v>
      </c>
      <c r="R364" s="34">
        <f t="shared" si="147"/>
        <v>11</v>
      </c>
      <c r="S364" s="24">
        <f t="shared" si="134"/>
        <v>0</v>
      </c>
      <c r="T364" s="24">
        <f t="shared" si="135"/>
        <v>0</v>
      </c>
      <c r="U364" s="24">
        <f t="shared" si="136"/>
        <v>0</v>
      </c>
      <c r="V364" s="4">
        <f t="shared" si="148"/>
        <v>0</v>
      </c>
      <c r="W364" s="4">
        <f t="shared" si="131"/>
        <v>0</v>
      </c>
      <c r="Y364" s="25">
        <f t="shared" si="151"/>
        <v>525</v>
      </c>
      <c r="Z364" s="24">
        <f t="shared" si="152"/>
        <v>3.3</v>
      </c>
      <c r="AA364" s="24">
        <f t="shared" si="153"/>
        <v>393.61053719208343</v>
      </c>
      <c r="AB364" s="24">
        <f t="shared" si="149"/>
        <v>196.67966534088134</v>
      </c>
    </row>
    <row r="365" spans="1:28" ht="14.65" thickBot="1" x14ac:dyDescent="0.5">
      <c r="A365" s="27" t="s">
        <v>422</v>
      </c>
      <c r="B365" s="27">
        <v>62.5</v>
      </c>
      <c r="C365" s="27">
        <f t="shared" si="137"/>
        <v>62.5</v>
      </c>
      <c r="D365" s="4">
        <f t="shared" si="138"/>
        <v>0</v>
      </c>
      <c r="E365" s="4">
        <f t="shared" si="132"/>
        <v>0</v>
      </c>
      <c r="F365" s="4">
        <f t="shared" si="139"/>
        <v>25</v>
      </c>
      <c r="G365" s="4">
        <f t="shared" si="150"/>
        <v>9050</v>
      </c>
      <c r="H365">
        <f t="shared" si="133"/>
        <v>2</v>
      </c>
      <c r="I365" s="24">
        <f t="shared" si="140"/>
        <v>0</v>
      </c>
      <c r="J365" s="24">
        <f t="shared" si="141"/>
        <v>0</v>
      </c>
      <c r="K365" s="24">
        <f t="shared" si="142"/>
        <v>0</v>
      </c>
      <c r="L365" s="25">
        <f t="shared" si="143"/>
        <v>0</v>
      </c>
      <c r="M365" s="24">
        <f t="shared" si="144"/>
        <v>0</v>
      </c>
      <c r="N365" s="19">
        <f t="shared" si="130"/>
        <v>0</v>
      </c>
      <c r="O365" s="19">
        <f t="shared" si="145"/>
        <v>0</v>
      </c>
      <c r="P365" s="19">
        <f t="shared" si="146"/>
        <v>32.131739816948752</v>
      </c>
      <c r="Q365" s="24">
        <f t="shared" si="154"/>
        <v>0</v>
      </c>
      <c r="R365" s="34">
        <f t="shared" si="147"/>
        <v>11</v>
      </c>
      <c r="S365" s="24">
        <f t="shared" si="134"/>
        <v>0</v>
      </c>
      <c r="T365" s="24">
        <f t="shared" si="135"/>
        <v>0</v>
      </c>
      <c r="U365" s="24">
        <f t="shared" si="136"/>
        <v>0</v>
      </c>
      <c r="V365" s="4">
        <f t="shared" si="148"/>
        <v>0</v>
      </c>
      <c r="W365" s="4">
        <f t="shared" si="131"/>
        <v>0</v>
      </c>
      <c r="Y365" s="25">
        <f t="shared" si="151"/>
        <v>525</v>
      </c>
      <c r="Z365" s="24">
        <f t="shared" si="152"/>
        <v>3.3</v>
      </c>
      <c r="AA365" s="24">
        <f t="shared" si="153"/>
        <v>393.61053719208343</v>
      </c>
      <c r="AB365" s="24">
        <f t="shared" si="149"/>
        <v>196.67966534088134</v>
      </c>
    </row>
    <row r="366" spans="1:28" ht="14.65" thickBot="1" x14ac:dyDescent="0.5">
      <c r="A366" s="27" t="s">
        <v>423</v>
      </c>
      <c r="B366" s="27">
        <v>62.5</v>
      </c>
      <c r="C366" s="27">
        <f t="shared" si="137"/>
        <v>62.5</v>
      </c>
      <c r="D366" s="4">
        <f t="shared" si="138"/>
        <v>0</v>
      </c>
      <c r="E366" s="4">
        <f t="shared" si="132"/>
        <v>0</v>
      </c>
      <c r="F366" s="4">
        <f t="shared" si="139"/>
        <v>25</v>
      </c>
      <c r="G366" s="4">
        <f t="shared" si="150"/>
        <v>9075</v>
      </c>
      <c r="H366">
        <f t="shared" si="133"/>
        <v>3</v>
      </c>
      <c r="I366" s="24">
        <f t="shared" si="140"/>
        <v>0</v>
      </c>
      <c r="J366" s="24">
        <f t="shared" si="141"/>
        <v>0</v>
      </c>
      <c r="K366" s="24">
        <f t="shared" si="142"/>
        <v>0</v>
      </c>
      <c r="L366" s="25">
        <f t="shared" si="143"/>
        <v>0</v>
      </c>
      <c r="M366" s="24">
        <f t="shared" si="144"/>
        <v>0</v>
      </c>
      <c r="N366" s="19">
        <f t="shared" si="130"/>
        <v>0</v>
      </c>
      <c r="O366" s="19">
        <f t="shared" si="145"/>
        <v>0</v>
      </c>
      <c r="P366" s="19">
        <f t="shared" si="146"/>
        <v>32.131739816948752</v>
      </c>
      <c r="Q366" s="24">
        <f t="shared" si="154"/>
        <v>0</v>
      </c>
      <c r="R366" s="34">
        <f t="shared" si="147"/>
        <v>11</v>
      </c>
      <c r="S366" s="24">
        <f t="shared" si="134"/>
        <v>0</v>
      </c>
      <c r="T366" s="24">
        <f t="shared" si="135"/>
        <v>0</v>
      </c>
      <c r="U366" s="24">
        <f t="shared" si="136"/>
        <v>0</v>
      </c>
      <c r="V366" s="4">
        <f t="shared" si="148"/>
        <v>0</v>
      </c>
      <c r="W366" s="4">
        <f t="shared" si="131"/>
        <v>0</v>
      </c>
      <c r="Y366" s="25">
        <f t="shared" si="151"/>
        <v>525</v>
      </c>
      <c r="Z366" s="24">
        <f t="shared" si="152"/>
        <v>3.3</v>
      </c>
      <c r="AA366" s="24">
        <f t="shared" si="153"/>
        <v>393.61053719208343</v>
      </c>
      <c r="AB366" s="24">
        <f t="shared" si="149"/>
        <v>196.67966534088134</v>
      </c>
    </row>
    <row r="367" spans="1:28" ht="14.65" thickBot="1" x14ac:dyDescent="0.5">
      <c r="A367" s="27" t="s">
        <v>424</v>
      </c>
      <c r="B367" s="27">
        <v>62.5</v>
      </c>
      <c r="C367" s="27">
        <f t="shared" si="137"/>
        <v>62.5</v>
      </c>
      <c r="D367" s="4">
        <f t="shared" si="138"/>
        <v>0</v>
      </c>
      <c r="E367" s="4">
        <f t="shared" si="132"/>
        <v>0</v>
      </c>
      <c r="F367" s="4">
        <f t="shared" si="139"/>
        <v>25</v>
      </c>
      <c r="G367" s="4">
        <f t="shared" si="150"/>
        <v>9100</v>
      </c>
      <c r="H367">
        <f t="shared" si="133"/>
        <v>0</v>
      </c>
      <c r="I367" s="24">
        <f t="shared" si="140"/>
        <v>0</v>
      </c>
      <c r="J367" s="24">
        <f t="shared" si="141"/>
        <v>0</v>
      </c>
      <c r="K367" s="24">
        <f t="shared" si="142"/>
        <v>0</v>
      </c>
      <c r="L367" s="25">
        <f t="shared" si="143"/>
        <v>0</v>
      </c>
      <c r="M367" s="24">
        <f t="shared" si="144"/>
        <v>0</v>
      </c>
      <c r="N367" s="19">
        <f t="shared" si="130"/>
        <v>0</v>
      </c>
      <c r="O367" s="19">
        <f t="shared" si="145"/>
        <v>0</v>
      </c>
      <c r="P367" s="19">
        <f t="shared" si="146"/>
        <v>32.131739816948752</v>
      </c>
      <c r="Q367" s="24">
        <f t="shared" si="154"/>
        <v>0</v>
      </c>
      <c r="R367" s="34">
        <f t="shared" si="147"/>
        <v>11</v>
      </c>
      <c r="S367" s="24">
        <f t="shared" si="134"/>
        <v>0</v>
      </c>
      <c r="T367" s="24">
        <f t="shared" si="135"/>
        <v>0</v>
      </c>
      <c r="U367" s="24">
        <f t="shared" si="136"/>
        <v>0</v>
      </c>
      <c r="V367" s="4">
        <f t="shared" si="148"/>
        <v>0</v>
      </c>
      <c r="W367" s="4">
        <f t="shared" si="131"/>
        <v>0</v>
      </c>
      <c r="Y367" s="25">
        <f t="shared" si="151"/>
        <v>525</v>
      </c>
      <c r="Z367" s="24">
        <f t="shared" si="152"/>
        <v>3.3</v>
      </c>
      <c r="AA367" s="24">
        <f t="shared" si="153"/>
        <v>393.61053719208343</v>
      </c>
      <c r="AB367" s="24">
        <f t="shared" si="149"/>
        <v>196.67966534088134</v>
      </c>
    </row>
    <row r="368" spans="1:28" ht="14.65" thickBot="1" x14ac:dyDescent="0.5">
      <c r="A368" s="27" t="s">
        <v>425</v>
      </c>
      <c r="B368" s="27">
        <v>62.5</v>
      </c>
      <c r="C368" s="27">
        <f t="shared" si="137"/>
        <v>62.5</v>
      </c>
      <c r="D368" s="4">
        <f t="shared" si="138"/>
        <v>0</v>
      </c>
      <c r="E368" s="4">
        <f t="shared" si="132"/>
        <v>0</v>
      </c>
      <c r="F368" s="4">
        <f t="shared" si="139"/>
        <v>25</v>
      </c>
      <c r="G368" s="4">
        <f t="shared" si="150"/>
        <v>9125</v>
      </c>
      <c r="H368">
        <f t="shared" si="133"/>
        <v>1</v>
      </c>
      <c r="I368" s="24">
        <f t="shared" si="140"/>
        <v>0</v>
      </c>
      <c r="J368" s="24">
        <f t="shared" si="141"/>
        <v>0</v>
      </c>
      <c r="K368" s="24">
        <f t="shared" si="142"/>
        <v>0</v>
      </c>
      <c r="L368" s="25">
        <f t="shared" si="143"/>
        <v>0</v>
      </c>
      <c r="M368" s="24">
        <f t="shared" si="144"/>
        <v>0</v>
      </c>
      <c r="N368" s="19">
        <f t="shared" si="130"/>
        <v>0</v>
      </c>
      <c r="O368" s="19">
        <f t="shared" si="145"/>
        <v>0</v>
      </c>
      <c r="P368" s="19">
        <f t="shared" si="146"/>
        <v>32.131739816948752</v>
      </c>
      <c r="Q368" s="24">
        <f t="shared" si="154"/>
        <v>0</v>
      </c>
      <c r="R368" s="34">
        <f t="shared" si="147"/>
        <v>11</v>
      </c>
      <c r="S368" s="24">
        <f t="shared" si="134"/>
        <v>0</v>
      </c>
      <c r="T368" s="24">
        <f t="shared" si="135"/>
        <v>0</v>
      </c>
      <c r="U368" s="24">
        <f t="shared" si="136"/>
        <v>0</v>
      </c>
      <c r="V368" s="4">
        <f t="shared" si="148"/>
        <v>0</v>
      </c>
      <c r="W368" s="4">
        <f t="shared" si="131"/>
        <v>0</v>
      </c>
      <c r="Y368" s="25">
        <f t="shared" si="151"/>
        <v>525</v>
      </c>
      <c r="Z368" s="24">
        <f t="shared" si="152"/>
        <v>3.3</v>
      </c>
      <c r="AA368" s="24">
        <f t="shared" si="153"/>
        <v>393.61053719208343</v>
      </c>
      <c r="AB368" s="24">
        <f t="shared" si="149"/>
        <v>196.67966534088134</v>
      </c>
    </row>
    <row r="369" spans="1:28" ht="14.65" thickBot="1" x14ac:dyDescent="0.5">
      <c r="A369" s="27" t="s">
        <v>426</v>
      </c>
      <c r="B369" s="27">
        <v>62.5</v>
      </c>
      <c r="C369" s="27">
        <f t="shared" si="137"/>
        <v>62.5</v>
      </c>
      <c r="D369" s="4">
        <f t="shared" si="138"/>
        <v>0</v>
      </c>
      <c r="E369" s="4">
        <f t="shared" si="132"/>
        <v>0</v>
      </c>
      <c r="F369" s="4">
        <f t="shared" si="139"/>
        <v>25</v>
      </c>
      <c r="G369" s="4">
        <f t="shared" si="150"/>
        <v>9150</v>
      </c>
      <c r="H369">
        <f t="shared" si="133"/>
        <v>2</v>
      </c>
      <c r="I369" s="24">
        <f t="shared" si="140"/>
        <v>0</v>
      </c>
      <c r="J369" s="24">
        <f t="shared" si="141"/>
        <v>0</v>
      </c>
      <c r="K369" s="24">
        <f t="shared" si="142"/>
        <v>0</v>
      </c>
      <c r="L369" s="25">
        <f t="shared" si="143"/>
        <v>0</v>
      </c>
      <c r="M369" s="24">
        <f t="shared" si="144"/>
        <v>0</v>
      </c>
      <c r="N369" s="19">
        <f t="shared" si="130"/>
        <v>0</v>
      </c>
      <c r="O369" s="19">
        <f t="shared" si="145"/>
        <v>0</v>
      </c>
      <c r="P369" s="19">
        <f t="shared" si="146"/>
        <v>32.131739816948752</v>
      </c>
      <c r="Q369" s="24">
        <f t="shared" si="154"/>
        <v>0</v>
      </c>
      <c r="R369" s="34">
        <f t="shared" si="147"/>
        <v>11</v>
      </c>
      <c r="S369" s="24">
        <f t="shared" si="134"/>
        <v>0</v>
      </c>
      <c r="T369" s="24">
        <f t="shared" si="135"/>
        <v>0</v>
      </c>
      <c r="U369" s="24">
        <f t="shared" si="136"/>
        <v>0</v>
      </c>
      <c r="V369" s="4">
        <f t="shared" si="148"/>
        <v>0</v>
      </c>
      <c r="W369" s="4">
        <f t="shared" si="131"/>
        <v>0</v>
      </c>
      <c r="Y369" s="25">
        <f t="shared" si="151"/>
        <v>525</v>
      </c>
      <c r="Z369" s="24">
        <f t="shared" si="152"/>
        <v>3.3</v>
      </c>
      <c r="AA369" s="24">
        <f t="shared" si="153"/>
        <v>393.61053719208343</v>
      </c>
      <c r="AB369" s="24">
        <f t="shared" si="149"/>
        <v>196.67966534088134</v>
      </c>
    </row>
    <row r="370" spans="1:28" ht="14.65" thickBot="1" x14ac:dyDescent="0.5">
      <c r="A370" s="27" t="s">
        <v>427</v>
      </c>
      <c r="B370" s="27">
        <v>62.5</v>
      </c>
      <c r="C370" s="27">
        <f t="shared" si="137"/>
        <v>62.5</v>
      </c>
      <c r="D370" s="4">
        <f t="shared" si="138"/>
        <v>0</v>
      </c>
      <c r="E370" s="4">
        <f t="shared" si="132"/>
        <v>0</v>
      </c>
      <c r="F370" s="4">
        <f t="shared" si="139"/>
        <v>25</v>
      </c>
      <c r="G370" s="4">
        <f t="shared" si="150"/>
        <v>9175</v>
      </c>
      <c r="H370">
        <f t="shared" si="133"/>
        <v>3</v>
      </c>
      <c r="I370" s="24">
        <f t="shared" si="140"/>
        <v>0</v>
      </c>
      <c r="J370" s="24">
        <f t="shared" si="141"/>
        <v>0</v>
      </c>
      <c r="K370" s="24">
        <f t="shared" si="142"/>
        <v>0</v>
      </c>
      <c r="L370" s="25">
        <f t="shared" si="143"/>
        <v>0</v>
      </c>
      <c r="M370" s="24">
        <f t="shared" si="144"/>
        <v>0</v>
      </c>
      <c r="N370" s="19">
        <f t="shared" si="130"/>
        <v>0</v>
      </c>
      <c r="O370" s="19">
        <f t="shared" si="145"/>
        <v>0</v>
      </c>
      <c r="P370" s="19">
        <f t="shared" si="146"/>
        <v>32.131739816948752</v>
      </c>
      <c r="Q370" s="24">
        <f t="shared" si="154"/>
        <v>0</v>
      </c>
      <c r="R370" s="34">
        <f t="shared" si="147"/>
        <v>11</v>
      </c>
      <c r="S370" s="24">
        <f t="shared" si="134"/>
        <v>0</v>
      </c>
      <c r="T370" s="24">
        <f t="shared" si="135"/>
        <v>0</v>
      </c>
      <c r="U370" s="24">
        <f t="shared" si="136"/>
        <v>0</v>
      </c>
      <c r="V370" s="4">
        <f t="shared" si="148"/>
        <v>0</v>
      </c>
      <c r="W370" s="4">
        <f t="shared" si="131"/>
        <v>0</v>
      </c>
      <c r="Y370" s="25">
        <f t="shared" si="151"/>
        <v>525</v>
      </c>
      <c r="Z370" s="24">
        <f t="shared" si="152"/>
        <v>3.3</v>
      </c>
      <c r="AA370" s="24">
        <f t="shared" si="153"/>
        <v>393.61053719208343</v>
      </c>
      <c r="AB370" s="24">
        <f t="shared" si="149"/>
        <v>196.67966534088134</v>
      </c>
    </row>
    <row r="371" spans="1:28" ht="14.65" thickBot="1" x14ac:dyDescent="0.5">
      <c r="A371" s="27" t="s">
        <v>428</v>
      </c>
      <c r="B371" s="27">
        <v>62.5</v>
      </c>
      <c r="C371" s="27">
        <f t="shared" si="137"/>
        <v>62.5</v>
      </c>
      <c r="D371" s="4">
        <f t="shared" si="138"/>
        <v>0</v>
      </c>
      <c r="E371" s="4">
        <f t="shared" si="132"/>
        <v>0</v>
      </c>
      <c r="F371" s="4">
        <f t="shared" si="139"/>
        <v>25</v>
      </c>
      <c r="G371" s="4">
        <f t="shared" si="150"/>
        <v>9200</v>
      </c>
      <c r="H371">
        <f t="shared" si="133"/>
        <v>0</v>
      </c>
      <c r="I371" s="24">
        <f t="shared" si="140"/>
        <v>0</v>
      </c>
      <c r="J371" s="24">
        <f t="shared" si="141"/>
        <v>0</v>
      </c>
      <c r="K371" s="24">
        <f t="shared" si="142"/>
        <v>0</v>
      </c>
      <c r="L371" s="25">
        <f t="shared" si="143"/>
        <v>0</v>
      </c>
      <c r="M371" s="24">
        <f t="shared" si="144"/>
        <v>0</v>
      </c>
      <c r="N371" s="19">
        <f t="shared" si="130"/>
        <v>0</v>
      </c>
      <c r="O371" s="19">
        <f t="shared" si="145"/>
        <v>0</v>
      </c>
      <c r="P371" s="19">
        <f t="shared" si="146"/>
        <v>32.131739816948752</v>
      </c>
      <c r="Q371" s="24">
        <f t="shared" si="154"/>
        <v>0</v>
      </c>
      <c r="R371" s="34">
        <f t="shared" si="147"/>
        <v>11</v>
      </c>
      <c r="S371" s="24">
        <f t="shared" si="134"/>
        <v>0</v>
      </c>
      <c r="T371" s="24">
        <f t="shared" si="135"/>
        <v>0</v>
      </c>
      <c r="U371" s="24">
        <f t="shared" si="136"/>
        <v>0</v>
      </c>
      <c r="V371" s="4">
        <f t="shared" si="148"/>
        <v>0</v>
      </c>
      <c r="W371" s="4">
        <f t="shared" si="131"/>
        <v>0</v>
      </c>
      <c r="Y371" s="25">
        <f t="shared" si="151"/>
        <v>525</v>
      </c>
      <c r="Z371" s="24">
        <f t="shared" si="152"/>
        <v>3.3</v>
      </c>
      <c r="AA371" s="24">
        <f t="shared" si="153"/>
        <v>393.61053719208343</v>
      </c>
      <c r="AB371" s="24">
        <f t="shared" si="149"/>
        <v>196.67966534088134</v>
      </c>
    </row>
    <row r="372" spans="1:28" ht="14.65" thickBot="1" x14ac:dyDescent="0.5">
      <c r="A372" s="27" t="s">
        <v>429</v>
      </c>
      <c r="B372" s="27">
        <v>62.5</v>
      </c>
      <c r="C372" s="27">
        <f t="shared" si="137"/>
        <v>62.5</v>
      </c>
      <c r="D372" s="4">
        <f t="shared" si="138"/>
        <v>0</v>
      </c>
      <c r="E372" s="4">
        <f t="shared" si="132"/>
        <v>0</v>
      </c>
      <c r="F372" s="4">
        <f t="shared" si="139"/>
        <v>25</v>
      </c>
      <c r="G372" s="4">
        <f t="shared" si="150"/>
        <v>9225</v>
      </c>
      <c r="H372">
        <f t="shared" si="133"/>
        <v>1</v>
      </c>
      <c r="I372" s="24">
        <f t="shared" si="140"/>
        <v>0</v>
      </c>
      <c r="J372" s="24">
        <f t="shared" si="141"/>
        <v>0</v>
      </c>
      <c r="K372" s="24">
        <f t="shared" si="142"/>
        <v>0</v>
      </c>
      <c r="L372" s="25">
        <f t="shared" si="143"/>
        <v>0</v>
      </c>
      <c r="M372" s="24">
        <f t="shared" si="144"/>
        <v>0</v>
      </c>
      <c r="N372" s="19">
        <f t="shared" si="130"/>
        <v>0</v>
      </c>
      <c r="O372" s="19">
        <f t="shared" si="145"/>
        <v>0</v>
      </c>
      <c r="P372" s="19">
        <f t="shared" si="146"/>
        <v>32.131739816948752</v>
      </c>
      <c r="Q372" s="24">
        <f t="shared" si="154"/>
        <v>0</v>
      </c>
      <c r="R372" s="34">
        <f t="shared" si="147"/>
        <v>11</v>
      </c>
      <c r="S372" s="24">
        <f t="shared" si="134"/>
        <v>0</v>
      </c>
      <c r="T372" s="24">
        <f t="shared" si="135"/>
        <v>0</v>
      </c>
      <c r="U372" s="24">
        <f t="shared" si="136"/>
        <v>0</v>
      </c>
      <c r="V372" s="4">
        <f t="shared" si="148"/>
        <v>0</v>
      </c>
      <c r="W372" s="4">
        <f t="shared" si="131"/>
        <v>0</v>
      </c>
      <c r="Y372" s="25">
        <f t="shared" si="151"/>
        <v>525</v>
      </c>
      <c r="Z372" s="24">
        <f t="shared" si="152"/>
        <v>3.3</v>
      </c>
      <c r="AA372" s="24">
        <f t="shared" si="153"/>
        <v>393.61053719208343</v>
      </c>
      <c r="AB372" s="24">
        <f t="shared" si="149"/>
        <v>196.67966534088134</v>
      </c>
    </row>
    <row r="373" spans="1:28" ht="14.65" thickBot="1" x14ac:dyDescent="0.5">
      <c r="A373" s="27" t="s">
        <v>430</v>
      </c>
      <c r="B373" s="27">
        <v>62.5</v>
      </c>
      <c r="C373" s="27">
        <f t="shared" si="137"/>
        <v>62.5</v>
      </c>
      <c r="D373" s="4">
        <f t="shared" si="138"/>
        <v>0</v>
      </c>
      <c r="E373" s="4">
        <f t="shared" si="132"/>
        <v>0</v>
      </c>
      <c r="F373" s="4">
        <f t="shared" si="139"/>
        <v>25</v>
      </c>
      <c r="G373" s="4">
        <f t="shared" si="150"/>
        <v>9250</v>
      </c>
      <c r="H373">
        <f t="shared" si="133"/>
        <v>2</v>
      </c>
      <c r="I373" s="24">
        <f t="shared" si="140"/>
        <v>0</v>
      </c>
      <c r="J373" s="24">
        <f t="shared" si="141"/>
        <v>0</v>
      </c>
      <c r="K373" s="24">
        <f t="shared" si="142"/>
        <v>0</v>
      </c>
      <c r="L373" s="25">
        <f t="shared" si="143"/>
        <v>0</v>
      </c>
      <c r="M373" s="24">
        <f t="shared" si="144"/>
        <v>0</v>
      </c>
      <c r="N373" s="19">
        <f t="shared" si="130"/>
        <v>0</v>
      </c>
      <c r="O373" s="19">
        <f t="shared" si="145"/>
        <v>0</v>
      </c>
      <c r="P373" s="19">
        <f t="shared" si="146"/>
        <v>32.131739816948752</v>
      </c>
      <c r="Q373" s="24">
        <f t="shared" si="154"/>
        <v>0</v>
      </c>
      <c r="R373" s="34">
        <f t="shared" si="147"/>
        <v>11</v>
      </c>
      <c r="S373" s="24">
        <f t="shared" si="134"/>
        <v>0</v>
      </c>
      <c r="T373" s="24">
        <f t="shared" si="135"/>
        <v>0</v>
      </c>
      <c r="U373" s="24">
        <f t="shared" si="136"/>
        <v>0</v>
      </c>
      <c r="V373" s="4">
        <f t="shared" si="148"/>
        <v>0</v>
      </c>
      <c r="W373" s="4">
        <f t="shared" si="131"/>
        <v>0</v>
      </c>
      <c r="Y373" s="25">
        <f t="shared" si="151"/>
        <v>525</v>
      </c>
      <c r="Z373" s="24">
        <f t="shared" si="152"/>
        <v>3.3</v>
      </c>
      <c r="AA373" s="24">
        <f t="shared" si="153"/>
        <v>393.61053719208343</v>
      </c>
      <c r="AB373" s="24">
        <f t="shared" si="149"/>
        <v>196.67966534088134</v>
      </c>
    </row>
    <row r="374" spans="1:28" ht="14.65" thickBot="1" x14ac:dyDescent="0.5">
      <c r="A374" s="27" t="s">
        <v>431</v>
      </c>
      <c r="B374" s="27">
        <v>62.5</v>
      </c>
      <c r="C374" s="27">
        <f t="shared" si="137"/>
        <v>62.5</v>
      </c>
      <c r="D374" s="4">
        <f t="shared" si="138"/>
        <v>0</v>
      </c>
      <c r="E374" s="4">
        <f t="shared" si="132"/>
        <v>0</v>
      </c>
      <c r="F374" s="4">
        <f t="shared" si="139"/>
        <v>25</v>
      </c>
      <c r="G374" s="4">
        <f t="shared" si="150"/>
        <v>9275</v>
      </c>
      <c r="H374">
        <f t="shared" si="133"/>
        <v>3</v>
      </c>
      <c r="I374" s="24">
        <f t="shared" si="140"/>
        <v>0</v>
      </c>
      <c r="J374" s="24">
        <f t="shared" si="141"/>
        <v>0</v>
      </c>
      <c r="K374" s="24">
        <f t="shared" si="142"/>
        <v>0</v>
      </c>
      <c r="L374" s="25">
        <f t="shared" si="143"/>
        <v>0</v>
      </c>
      <c r="M374" s="24">
        <f t="shared" si="144"/>
        <v>0</v>
      </c>
      <c r="N374" s="19">
        <f t="shared" si="130"/>
        <v>0</v>
      </c>
      <c r="O374" s="19">
        <f t="shared" si="145"/>
        <v>0</v>
      </c>
      <c r="P374" s="19">
        <f t="shared" si="146"/>
        <v>32.131739816948752</v>
      </c>
      <c r="Q374" s="24">
        <f t="shared" si="154"/>
        <v>0</v>
      </c>
      <c r="R374" s="34">
        <f t="shared" si="147"/>
        <v>11</v>
      </c>
      <c r="S374" s="24">
        <f t="shared" si="134"/>
        <v>0</v>
      </c>
      <c r="T374" s="24">
        <f t="shared" si="135"/>
        <v>0</v>
      </c>
      <c r="U374" s="24">
        <f t="shared" si="136"/>
        <v>0</v>
      </c>
      <c r="V374" s="4">
        <f t="shared" si="148"/>
        <v>0</v>
      </c>
      <c r="W374" s="4">
        <f t="shared" si="131"/>
        <v>0</v>
      </c>
      <c r="Y374" s="25">
        <f t="shared" si="151"/>
        <v>525</v>
      </c>
      <c r="Z374" s="24">
        <f t="shared" si="152"/>
        <v>3.3</v>
      </c>
      <c r="AA374" s="24">
        <f t="shared" si="153"/>
        <v>393.61053719208343</v>
      </c>
      <c r="AB374" s="24">
        <f t="shared" si="149"/>
        <v>196.67966534088134</v>
      </c>
    </row>
    <row r="375" spans="1:28" ht="14.65" thickBot="1" x14ac:dyDescent="0.5">
      <c r="A375" s="27" t="s">
        <v>432</v>
      </c>
      <c r="B375" s="27">
        <v>62.5</v>
      </c>
      <c r="C375" s="27">
        <f t="shared" si="137"/>
        <v>62.5</v>
      </c>
      <c r="D375" s="4">
        <f t="shared" si="138"/>
        <v>0</v>
      </c>
      <c r="E375" s="4">
        <f t="shared" si="132"/>
        <v>0</v>
      </c>
      <c r="F375" s="4">
        <f t="shared" si="139"/>
        <v>25</v>
      </c>
      <c r="G375" s="4">
        <f t="shared" si="150"/>
        <v>9300</v>
      </c>
      <c r="H375">
        <f t="shared" si="133"/>
        <v>0</v>
      </c>
      <c r="I375" s="24">
        <f t="shared" si="140"/>
        <v>0</v>
      </c>
      <c r="J375" s="24">
        <f t="shared" si="141"/>
        <v>0</v>
      </c>
      <c r="K375" s="24">
        <f t="shared" si="142"/>
        <v>0</v>
      </c>
      <c r="L375" s="25">
        <f t="shared" si="143"/>
        <v>0</v>
      </c>
      <c r="M375" s="24">
        <f t="shared" si="144"/>
        <v>0</v>
      </c>
      <c r="N375" s="19">
        <f t="shared" si="130"/>
        <v>0</v>
      </c>
      <c r="O375" s="19">
        <f t="shared" si="145"/>
        <v>0</v>
      </c>
      <c r="P375" s="19">
        <f t="shared" si="146"/>
        <v>32.131739816948752</v>
      </c>
      <c r="Q375" s="24">
        <f t="shared" si="154"/>
        <v>0</v>
      </c>
      <c r="R375" s="34">
        <f t="shared" si="147"/>
        <v>11</v>
      </c>
      <c r="S375" s="24">
        <f t="shared" si="134"/>
        <v>0</v>
      </c>
      <c r="T375" s="24">
        <f t="shared" si="135"/>
        <v>0</v>
      </c>
      <c r="U375" s="24">
        <f t="shared" si="136"/>
        <v>0</v>
      </c>
      <c r="V375" s="4">
        <f t="shared" si="148"/>
        <v>0</v>
      </c>
      <c r="W375" s="4">
        <f t="shared" si="131"/>
        <v>0</v>
      </c>
      <c r="Y375" s="25">
        <f t="shared" si="151"/>
        <v>525</v>
      </c>
      <c r="Z375" s="24">
        <f t="shared" si="152"/>
        <v>3.3</v>
      </c>
      <c r="AA375" s="24">
        <f t="shared" si="153"/>
        <v>393.61053719208343</v>
      </c>
      <c r="AB375" s="24">
        <f t="shared" si="149"/>
        <v>196.67966534088134</v>
      </c>
    </row>
    <row r="376" spans="1:28" ht="14.65" thickBot="1" x14ac:dyDescent="0.5">
      <c r="A376" s="27" t="s">
        <v>433</v>
      </c>
      <c r="B376" s="27">
        <v>62.5</v>
      </c>
      <c r="C376" s="27">
        <f t="shared" si="137"/>
        <v>62.5</v>
      </c>
      <c r="D376" s="4">
        <f t="shared" si="138"/>
        <v>0</v>
      </c>
      <c r="E376" s="4">
        <f t="shared" si="132"/>
        <v>0</v>
      </c>
      <c r="F376" s="4">
        <f t="shared" si="139"/>
        <v>25</v>
      </c>
      <c r="G376" s="4">
        <f t="shared" si="150"/>
        <v>9325</v>
      </c>
      <c r="H376">
        <f t="shared" si="133"/>
        <v>1</v>
      </c>
      <c r="I376" s="24">
        <f t="shared" si="140"/>
        <v>0</v>
      </c>
      <c r="J376" s="24">
        <f t="shared" si="141"/>
        <v>0</v>
      </c>
      <c r="K376" s="24">
        <f t="shared" si="142"/>
        <v>0</v>
      </c>
      <c r="L376" s="25">
        <f t="shared" si="143"/>
        <v>0</v>
      </c>
      <c r="M376" s="24">
        <f t="shared" si="144"/>
        <v>0</v>
      </c>
      <c r="N376" s="19">
        <f t="shared" si="130"/>
        <v>0</v>
      </c>
      <c r="O376" s="19">
        <f t="shared" si="145"/>
        <v>0</v>
      </c>
      <c r="P376" s="19">
        <f t="shared" si="146"/>
        <v>32.131739816948752</v>
      </c>
      <c r="Q376" s="24">
        <f t="shared" si="154"/>
        <v>0</v>
      </c>
      <c r="R376" s="34">
        <f t="shared" si="147"/>
        <v>11</v>
      </c>
      <c r="S376" s="24">
        <f t="shared" si="134"/>
        <v>0</v>
      </c>
      <c r="T376" s="24">
        <f t="shared" si="135"/>
        <v>0</v>
      </c>
      <c r="U376" s="24">
        <f t="shared" si="136"/>
        <v>0</v>
      </c>
      <c r="V376" s="4">
        <f t="shared" si="148"/>
        <v>0</v>
      </c>
      <c r="W376" s="4">
        <f t="shared" si="131"/>
        <v>0</v>
      </c>
      <c r="Y376" s="25">
        <f t="shared" si="151"/>
        <v>525</v>
      </c>
      <c r="Z376" s="24">
        <f t="shared" si="152"/>
        <v>3.3</v>
      </c>
      <c r="AA376" s="24">
        <f t="shared" si="153"/>
        <v>393.61053719208343</v>
      </c>
      <c r="AB376" s="24">
        <f t="shared" si="149"/>
        <v>196.67966534088134</v>
      </c>
    </row>
    <row r="377" spans="1:28" ht="14.65" thickBot="1" x14ac:dyDescent="0.5">
      <c r="A377" s="27" t="s">
        <v>434</v>
      </c>
      <c r="B377" s="27">
        <v>62.5</v>
      </c>
      <c r="C377" s="27">
        <f t="shared" si="137"/>
        <v>62.5</v>
      </c>
      <c r="D377" s="4">
        <f t="shared" si="138"/>
        <v>0</v>
      </c>
      <c r="E377" s="4">
        <f t="shared" si="132"/>
        <v>0</v>
      </c>
      <c r="F377" s="4">
        <f t="shared" si="139"/>
        <v>25</v>
      </c>
      <c r="G377" s="4">
        <f t="shared" si="150"/>
        <v>9350</v>
      </c>
      <c r="H377">
        <f t="shared" si="133"/>
        <v>2</v>
      </c>
      <c r="I377" s="24">
        <f t="shared" si="140"/>
        <v>0</v>
      </c>
      <c r="J377" s="24">
        <f t="shared" si="141"/>
        <v>0</v>
      </c>
      <c r="K377" s="24">
        <f t="shared" si="142"/>
        <v>0</v>
      </c>
      <c r="L377" s="25">
        <f t="shared" si="143"/>
        <v>0</v>
      </c>
      <c r="M377" s="24">
        <f t="shared" si="144"/>
        <v>0</v>
      </c>
      <c r="N377" s="19">
        <f t="shared" si="130"/>
        <v>0</v>
      </c>
      <c r="O377" s="19">
        <f t="shared" si="145"/>
        <v>0</v>
      </c>
      <c r="P377" s="19">
        <f t="shared" si="146"/>
        <v>32.131739816948752</v>
      </c>
      <c r="Q377" s="24">
        <f t="shared" si="154"/>
        <v>0</v>
      </c>
      <c r="R377" s="34">
        <f t="shared" si="147"/>
        <v>11</v>
      </c>
      <c r="S377" s="24">
        <f t="shared" si="134"/>
        <v>0</v>
      </c>
      <c r="T377" s="24">
        <f t="shared" si="135"/>
        <v>0</v>
      </c>
      <c r="U377" s="24">
        <f t="shared" si="136"/>
        <v>0</v>
      </c>
      <c r="V377" s="4">
        <f t="shared" si="148"/>
        <v>0</v>
      </c>
      <c r="W377" s="4">
        <f t="shared" si="131"/>
        <v>0</v>
      </c>
      <c r="Y377" s="25">
        <f t="shared" si="151"/>
        <v>525</v>
      </c>
      <c r="Z377" s="24">
        <f t="shared" si="152"/>
        <v>3.3</v>
      </c>
      <c r="AA377" s="24">
        <f t="shared" si="153"/>
        <v>393.61053719208343</v>
      </c>
      <c r="AB377" s="24">
        <f t="shared" si="149"/>
        <v>196.67966534088134</v>
      </c>
    </row>
    <row r="378" spans="1:28" ht="14.65" thickBot="1" x14ac:dyDescent="0.5">
      <c r="A378" s="27" t="s">
        <v>435</v>
      </c>
      <c r="B378" s="27">
        <v>62.5</v>
      </c>
      <c r="C378" s="27">
        <f t="shared" si="137"/>
        <v>62.5</v>
      </c>
      <c r="D378" s="4">
        <f t="shared" si="138"/>
        <v>0</v>
      </c>
      <c r="E378" s="4">
        <f t="shared" si="132"/>
        <v>0</v>
      </c>
      <c r="F378" s="4">
        <f t="shared" si="139"/>
        <v>25</v>
      </c>
      <c r="G378" s="4">
        <f t="shared" si="150"/>
        <v>9375</v>
      </c>
      <c r="H378">
        <f t="shared" si="133"/>
        <v>3</v>
      </c>
      <c r="I378" s="24">
        <f t="shared" si="140"/>
        <v>0</v>
      </c>
      <c r="J378" s="24">
        <f t="shared" si="141"/>
        <v>0</v>
      </c>
      <c r="K378" s="24">
        <f t="shared" si="142"/>
        <v>0</v>
      </c>
      <c r="L378" s="25">
        <f t="shared" si="143"/>
        <v>0</v>
      </c>
      <c r="M378" s="24">
        <f t="shared" si="144"/>
        <v>0</v>
      </c>
      <c r="N378" s="19">
        <f t="shared" si="130"/>
        <v>0</v>
      </c>
      <c r="O378" s="19">
        <f t="shared" si="145"/>
        <v>0</v>
      </c>
      <c r="P378" s="19">
        <f t="shared" si="146"/>
        <v>32.131739816948752</v>
      </c>
      <c r="Q378" s="24">
        <f t="shared" si="154"/>
        <v>0</v>
      </c>
      <c r="R378" s="34">
        <f t="shared" si="147"/>
        <v>11</v>
      </c>
      <c r="S378" s="24">
        <f t="shared" si="134"/>
        <v>0</v>
      </c>
      <c r="T378" s="24">
        <f t="shared" si="135"/>
        <v>0</v>
      </c>
      <c r="U378" s="24">
        <f t="shared" si="136"/>
        <v>0</v>
      </c>
      <c r="V378" s="4">
        <f t="shared" si="148"/>
        <v>0</v>
      </c>
      <c r="W378" s="4">
        <f t="shared" si="131"/>
        <v>0</v>
      </c>
      <c r="Y378" s="25">
        <f t="shared" si="151"/>
        <v>525</v>
      </c>
      <c r="Z378" s="24">
        <f t="shared" si="152"/>
        <v>3.3</v>
      </c>
      <c r="AA378" s="24">
        <f t="shared" si="153"/>
        <v>393.61053719208343</v>
      </c>
      <c r="AB378" s="24">
        <f t="shared" si="149"/>
        <v>196.67966534088134</v>
      </c>
    </row>
    <row r="379" spans="1:28" ht="14.65" thickBot="1" x14ac:dyDescent="0.5">
      <c r="A379" s="27" t="s">
        <v>436</v>
      </c>
      <c r="B379" s="27">
        <v>62.5</v>
      </c>
      <c r="C379" s="27">
        <f t="shared" si="137"/>
        <v>62.5</v>
      </c>
      <c r="D379" s="4">
        <f t="shared" si="138"/>
        <v>0</v>
      </c>
      <c r="E379" s="4">
        <f t="shared" si="132"/>
        <v>0</v>
      </c>
      <c r="F379" s="4">
        <f t="shared" si="139"/>
        <v>25</v>
      </c>
      <c r="G379" s="4">
        <f t="shared" si="150"/>
        <v>9400</v>
      </c>
      <c r="H379">
        <f t="shared" si="133"/>
        <v>0</v>
      </c>
      <c r="I379" s="24">
        <f t="shared" si="140"/>
        <v>0</v>
      </c>
      <c r="J379" s="24">
        <f t="shared" si="141"/>
        <v>0</v>
      </c>
      <c r="K379" s="24">
        <f t="shared" si="142"/>
        <v>0</v>
      </c>
      <c r="L379" s="25">
        <f t="shared" si="143"/>
        <v>0</v>
      </c>
      <c r="M379" s="24">
        <f t="shared" si="144"/>
        <v>0</v>
      </c>
      <c r="N379" s="19">
        <f t="shared" si="130"/>
        <v>0</v>
      </c>
      <c r="O379" s="19">
        <f t="shared" si="145"/>
        <v>0</v>
      </c>
      <c r="P379" s="19">
        <f t="shared" si="146"/>
        <v>32.131739816948752</v>
      </c>
      <c r="Q379" s="24">
        <f t="shared" si="154"/>
        <v>0</v>
      </c>
      <c r="R379" s="34">
        <f t="shared" si="147"/>
        <v>11</v>
      </c>
      <c r="S379" s="24">
        <f t="shared" si="134"/>
        <v>0</v>
      </c>
      <c r="T379" s="24">
        <f t="shared" si="135"/>
        <v>0</v>
      </c>
      <c r="U379" s="24">
        <f t="shared" si="136"/>
        <v>0</v>
      </c>
      <c r="V379" s="4">
        <f t="shared" si="148"/>
        <v>0</v>
      </c>
      <c r="W379" s="4">
        <f t="shared" si="131"/>
        <v>0</v>
      </c>
      <c r="Y379" s="25">
        <f t="shared" si="151"/>
        <v>525</v>
      </c>
      <c r="Z379" s="24">
        <f t="shared" si="152"/>
        <v>3.3</v>
      </c>
      <c r="AA379" s="24">
        <f t="shared" si="153"/>
        <v>393.61053719208343</v>
      </c>
      <c r="AB379" s="24">
        <f t="shared" si="149"/>
        <v>196.67966534088134</v>
      </c>
    </row>
    <row r="380" spans="1:28" ht="14.65" thickBot="1" x14ac:dyDescent="0.5">
      <c r="A380" s="27" t="s">
        <v>437</v>
      </c>
      <c r="B380" s="27">
        <v>62.5</v>
      </c>
      <c r="C380" s="27">
        <f t="shared" si="137"/>
        <v>62.5</v>
      </c>
      <c r="D380" s="4">
        <f t="shared" si="138"/>
        <v>0</v>
      </c>
      <c r="E380" s="4">
        <f t="shared" si="132"/>
        <v>0</v>
      </c>
      <c r="F380" s="4">
        <f t="shared" si="139"/>
        <v>25</v>
      </c>
      <c r="G380" s="4">
        <f t="shared" si="150"/>
        <v>9425</v>
      </c>
      <c r="H380">
        <f t="shared" si="133"/>
        <v>1</v>
      </c>
      <c r="I380" s="24">
        <f t="shared" si="140"/>
        <v>0</v>
      </c>
      <c r="J380" s="24">
        <f t="shared" si="141"/>
        <v>0</v>
      </c>
      <c r="K380" s="24">
        <f t="shared" si="142"/>
        <v>0</v>
      </c>
      <c r="L380" s="25">
        <f t="shared" si="143"/>
        <v>0</v>
      </c>
      <c r="M380" s="24">
        <f t="shared" si="144"/>
        <v>0</v>
      </c>
      <c r="N380" s="19">
        <f t="shared" si="130"/>
        <v>0</v>
      </c>
      <c r="O380" s="19">
        <f t="shared" si="145"/>
        <v>0</v>
      </c>
      <c r="P380" s="19">
        <f t="shared" si="146"/>
        <v>32.131739816948752</v>
      </c>
      <c r="Q380" s="24">
        <f t="shared" si="154"/>
        <v>0</v>
      </c>
      <c r="R380" s="34">
        <f t="shared" si="147"/>
        <v>11</v>
      </c>
      <c r="S380" s="24">
        <f t="shared" si="134"/>
        <v>0</v>
      </c>
      <c r="T380" s="24">
        <f t="shared" si="135"/>
        <v>0</v>
      </c>
      <c r="U380" s="24">
        <f t="shared" si="136"/>
        <v>0</v>
      </c>
      <c r="V380" s="4">
        <f t="shared" si="148"/>
        <v>0</v>
      </c>
      <c r="W380" s="4">
        <f t="shared" si="131"/>
        <v>0</v>
      </c>
      <c r="Y380" s="25">
        <f t="shared" si="151"/>
        <v>525</v>
      </c>
      <c r="Z380" s="24">
        <f t="shared" si="152"/>
        <v>3.3</v>
      </c>
      <c r="AA380" s="24">
        <f t="shared" si="153"/>
        <v>393.61053719208343</v>
      </c>
      <c r="AB380" s="24">
        <f t="shared" si="149"/>
        <v>196.67966534088134</v>
      </c>
    </row>
    <row r="381" spans="1:28" ht="14.65" thickBot="1" x14ac:dyDescent="0.5">
      <c r="A381" s="27" t="s">
        <v>438</v>
      </c>
      <c r="B381" s="27">
        <v>62.5</v>
      </c>
      <c r="C381" s="27">
        <f t="shared" si="137"/>
        <v>62.5</v>
      </c>
      <c r="D381" s="4">
        <f t="shared" si="138"/>
        <v>0</v>
      </c>
      <c r="E381" s="4">
        <f t="shared" si="132"/>
        <v>0</v>
      </c>
      <c r="F381" s="4">
        <f t="shared" si="139"/>
        <v>25</v>
      </c>
      <c r="G381" s="4">
        <f t="shared" si="150"/>
        <v>9450</v>
      </c>
      <c r="H381">
        <f t="shared" si="133"/>
        <v>2</v>
      </c>
      <c r="I381" s="24">
        <f t="shared" si="140"/>
        <v>0</v>
      </c>
      <c r="J381" s="24">
        <f t="shared" si="141"/>
        <v>0</v>
      </c>
      <c r="K381" s="24">
        <f t="shared" si="142"/>
        <v>0</v>
      </c>
      <c r="L381" s="25">
        <f t="shared" si="143"/>
        <v>0</v>
      </c>
      <c r="M381" s="24">
        <f t="shared" si="144"/>
        <v>0</v>
      </c>
      <c r="N381" s="19">
        <f t="shared" si="130"/>
        <v>0</v>
      </c>
      <c r="O381" s="19">
        <f t="shared" si="145"/>
        <v>0</v>
      </c>
      <c r="P381" s="19">
        <f t="shared" si="146"/>
        <v>32.131739816948752</v>
      </c>
      <c r="Q381" s="24">
        <f t="shared" si="154"/>
        <v>0</v>
      </c>
      <c r="R381" s="34">
        <f t="shared" si="147"/>
        <v>11</v>
      </c>
      <c r="S381" s="24">
        <f t="shared" si="134"/>
        <v>0</v>
      </c>
      <c r="T381" s="24">
        <f t="shared" si="135"/>
        <v>0</v>
      </c>
      <c r="U381" s="24">
        <f t="shared" si="136"/>
        <v>0</v>
      </c>
      <c r="V381" s="4">
        <f t="shared" si="148"/>
        <v>0</v>
      </c>
      <c r="W381" s="4">
        <f t="shared" si="131"/>
        <v>0</v>
      </c>
      <c r="Y381" s="25">
        <f t="shared" si="151"/>
        <v>525</v>
      </c>
      <c r="Z381" s="24">
        <f t="shared" si="152"/>
        <v>3.3</v>
      </c>
      <c r="AA381" s="24">
        <f t="shared" si="153"/>
        <v>393.61053719208343</v>
      </c>
      <c r="AB381" s="24">
        <f t="shared" si="149"/>
        <v>196.67966534088134</v>
      </c>
    </row>
    <row r="382" spans="1:28" ht="14.65" thickBot="1" x14ac:dyDescent="0.5">
      <c r="A382" s="27" t="s">
        <v>439</v>
      </c>
      <c r="B382" s="27">
        <v>62.5</v>
      </c>
      <c r="C382" s="27">
        <f t="shared" si="137"/>
        <v>62.5</v>
      </c>
      <c r="D382" s="4">
        <f t="shared" si="138"/>
        <v>0</v>
      </c>
      <c r="E382" s="4">
        <f t="shared" si="132"/>
        <v>0</v>
      </c>
      <c r="F382" s="4">
        <f t="shared" si="139"/>
        <v>25</v>
      </c>
      <c r="G382" s="4">
        <f t="shared" si="150"/>
        <v>9475</v>
      </c>
      <c r="H382">
        <f t="shared" si="133"/>
        <v>3</v>
      </c>
      <c r="I382" s="24">
        <f t="shared" si="140"/>
        <v>0</v>
      </c>
      <c r="J382" s="24">
        <f t="shared" si="141"/>
        <v>0</v>
      </c>
      <c r="K382" s="24">
        <f t="shared" si="142"/>
        <v>0</v>
      </c>
      <c r="L382" s="25">
        <f t="shared" si="143"/>
        <v>0</v>
      </c>
      <c r="M382" s="24">
        <f t="shared" si="144"/>
        <v>0</v>
      </c>
      <c r="N382" s="19">
        <f t="shared" si="130"/>
        <v>0</v>
      </c>
      <c r="O382" s="19">
        <f t="shared" si="145"/>
        <v>0</v>
      </c>
      <c r="P382" s="19">
        <f t="shared" si="146"/>
        <v>32.131739816948752</v>
      </c>
      <c r="Q382" s="24">
        <f t="shared" si="154"/>
        <v>0</v>
      </c>
      <c r="R382" s="34">
        <f t="shared" si="147"/>
        <v>11</v>
      </c>
      <c r="S382" s="24">
        <f t="shared" si="134"/>
        <v>0</v>
      </c>
      <c r="T382" s="24">
        <f t="shared" si="135"/>
        <v>0</v>
      </c>
      <c r="U382" s="24">
        <f t="shared" si="136"/>
        <v>0</v>
      </c>
      <c r="V382" s="4">
        <f t="shared" si="148"/>
        <v>0</v>
      </c>
      <c r="W382" s="4">
        <f t="shared" si="131"/>
        <v>0</v>
      </c>
      <c r="Y382" s="25">
        <f t="shared" si="151"/>
        <v>525</v>
      </c>
      <c r="Z382" s="24">
        <f t="shared" si="152"/>
        <v>3.3</v>
      </c>
      <c r="AA382" s="24">
        <f t="shared" si="153"/>
        <v>393.61053719208343</v>
      </c>
      <c r="AB382" s="24">
        <f t="shared" si="149"/>
        <v>196.67966534088134</v>
      </c>
    </row>
    <row r="383" spans="1:28" ht="14.65" thickBot="1" x14ac:dyDescent="0.5">
      <c r="A383" s="27" t="s">
        <v>440</v>
      </c>
      <c r="B383" s="27">
        <v>62.5</v>
      </c>
      <c r="C383" s="27">
        <f t="shared" si="137"/>
        <v>62.5</v>
      </c>
      <c r="D383" s="4">
        <f t="shared" si="138"/>
        <v>0</v>
      </c>
      <c r="E383" s="4">
        <f t="shared" si="132"/>
        <v>0</v>
      </c>
      <c r="F383" s="4">
        <f t="shared" si="139"/>
        <v>25</v>
      </c>
      <c r="G383" s="4">
        <f t="shared" si="150"/>
        <v>9500</v>
      </c>
      <c r="H383">
        <f t="shared" si="133"/>
        <v>0</v>
      </c>
      <c r="I383" s="24">
        <f t="shared" si="140"/>
        <v>0</v>
      </c>
      <c r="J383" s="24">
        <f t="shared" si="141"/>
        <v>0</v>
      </c>
      <c r="K383" s="24">
        <f t="shared" si="142"/>
        <v>0</v>
      </c>
      <c r="L383" s="25">
        <f t="shared" si="143"/>
        <v>0</v>
      </c>
      <c r="M383" s="24">
        <f t="shared" si="144"/>
        <v>0</v>
      </c>
      <c r="N383" s="19">
        <f t="shared" si="130"/>
        <v>0</v>
      </c>
      <c r="O383" s="19">
        <f t="shared" si="145"/>
        <v>0</v>
      </c>
      <c r="P383" s="19">
        <f t="shared" si="146"/>
        <v>32.131739816948752</v>
      </c>
      <c r="Q383" s="24">
        <f t="shared" si="154"/>
        <v>0</v>
      </c>
      <c r="R383" s="34">
        <f t="shared" si="147"/>
        <v>11</v>
      </c>
      <c r="S383" s="24">
        <f t="shared" si="134"/>
        <v>0</v>
      </c>
      <c r="T383" s="24">
        <f t="shared" si="135"/>
        <v>0</v>
      </c>
      <c r="U383" s="24">
        <f t="shared" si="136"/>
        <v>0</v>
      </c>
      <c r="V383" s="4">
        <f t="shared" si="148"/>
        <v>0</v>
      </c>
      <c r="W383" s="4">
        <f t="shared" si="131"/>
        <v>0</v>
      </c>
      <c r="Y383" s="25">
        <f t="shared" si="151"/>
        <v>525</v>
      </c>
      <c r="Z383" s="24">
        <f t="shared" si="152"/>
        <v>3.3</v>
      </c>
      <c r="AA383" s="24">
        <f t="shared" si="153"/>
        <v>393.61053719208343</v>
      </c>
      <c r="AB383" s="24">
        <f t="shared" si="149"/>
        <v>196.67966534088134</v>
      </c>
    </row>
    <row r="384" spans="1:28" ht="14.65" thickBot="1" x14ac:dyDescent="0.5">
      <c r="A384" s="27" t="s">
        <v>441</v>
      </c>
      <c r="B384" s="27">
        <v>62.5</v>
      </c>
      <c r="C384" s="27">
        <f t="shared" si="137"/>
        <v>62.5</v>
      </c>
      <c r="D384" s="4">
        <f t="shared" si="138"/>
        <v>0</v>
      </c>
      <c r="E384" s="4">
        <f t="shared" si="132"/>
        <v>0</v>
      </c>
      <c r="F384" s="4">
        <f t="shared" si="139"/>
        <v>25</v>
      </c>
      <c r="G384" s="4">
        <f t="shared" si="150"/>
        <v>9525</v>
      </c>
      <c r="H384">
        <f t="shared" si="133"/>
        <v>1</v>
      </c>
      <c r="I384" s="24">
        <f t="shared" si="140"/>
        <v>0</v>
      </c>
      <c r="J384" s="24">
        <f t="shared" si="141"/>
        <v>0</v>
      </c>
      <c r="K384" s="24">
        <f t="shared" si="142"/>
        <v>0</v>
      </c>
      <c r="L384" s="25">
        <f t="shared" si="143"/>
        <v>0</v>
      </c>
      <c r="M384" s="24">
        <f t="shared" si="144"/>
        <v>0</v>
      </c>
      <c r="N384" s="19">
        <f t="shared" si="130"/>
        <v>0</v>
      </c>
      <c r="O384" s="19">
        <f t="shared" si="145"/>
        <v>0</v>
      </c>
      <c r="P384" s="19">
        <f t="shared" si="146"/>
        <v>32.131739816948752</v>
      </c>
      <c r="Q384" s="24">
        <f t="shared" si="154"/>
        <v>0</v>
      </c>
      <c r="R384" s="34">
        <f t="shared" si="147"/>
        <v>11</v>
      </c>
      <c r="S384" s="24">
        <f t="shared" si="134"/>
        <v>0</v>
      </c>
      <c r="T384" s="24">
        <f t="shared" si="135"/>
        <v>0</v>
      </c>
      <c r="U384" s="24">
        <f t="shared" si="136"/>
        <v>0</v>
      </c>
      <c r="V384" s="4">
        <f t="shared" si="148"/>
        <v>0</v>
      </c>
      <c r="W384" s="4">
        <f t="shared" si="131"/>
        <v>0</v>
      </c>
      <c r="Y384" s="25">
        <f t="shared" si="151"/>
        <v>525</v>
      </c>
      <c r="Z384" s="24">
        <f t="shared" si="152"/>
        <v>3.3</v>
      </c>
      <c r="AA384" s="24">
        <f t="shared" si="153"/>
        <v>393.61053719208343</v>
      </c>
      <c r="AB384" s="24">
        <f t="shared" si="149"/>
        <v>196.67966534088134</v>
      </c>
    </row>
    <row r="385" spans="1:28" ht="14.65" thickBot="1" x14ac:dyDescent="0.5">
      <c r="A385" s="27" t="s">
        <v>442</v>
      </c>
      <c r="B385" s="27">
        <v>62.5</v>
      </c>
      <c r="C385" s="27">
        <f t="shared" si="137"/>
        <v>62.5</v>
      </c>
      <c r="D385" s="4">
        <f t="shared" si="138"/>
        <v>0</v>
      </c>
      <c r="E385" s="4">
        <f t="shared" si="132"/>
        <v>0</v>
      </c>
      <c r="F385" s="4">
        <f t="shared" si="139"/>
        <v>25</v>
      </c>
      <c r="G385" s="4">
        <f t="shared" si="150"/>
        <v>9550</v>
      </c>
      <c r="H385">
        <f t="shared" si="133"/>
        <v>2</v>
      </c>
      <c r="I385" s="24">
        <f t="shared" si="140"/>
        <v>0</v>
      </c>
      <c r="J385" s="24">
        <f t="shared" si="141"/>
        <v>0</v>
      </c>
      <c r="K385" s="24">
        <f t="shared" si="142"/>
        <v>0</v>
      </c>
      <c r="L385" s="25">
        <f t="shared" si="143"/>
        <v>0</v>
      </c>
      <c r="M385" s="24">
        <f t="shared" si="144"/>
        <v>0</v>
      </c>
      <c r="N385" s="19">
        <f t="shared" si="130"/>
        <v>0</v>
      </c>
      <c r="O385" s="19">
        <f t="shared" si="145"/>
        <v>0</v>
      </c>
      <c r="P385" s="19">
        <f t="shared" si="146"/>
        <v>32.131739816948752</v>
      </c>
      <c r="Q385" s="24">
        <f t="shared" si="154"/>
        <v>0</v>
      </c>
      <c r="R385" s="34">
        <f t="shared" si="147"/>
        <v>11</v>
      </c>
      <c r="S385" s="24">
        <f t="shared" si="134"/>
        <v>0</v>
      </c>
      <c r="T385" s="24">
        <f t="shared" si="135"/>
        <v>0</v>
      </c>
      <c r="U385" s="24">
        <f t="shared" si="136"/>
        <v>0</v>
      </c>
      <c r="V385" s="4">
        <f t="shared" si="148"/>
        <v>0</v>
      </c>
      <c r="W385" s="4">
        <f t="shared" si="131"/>
        <v>0</v>
      </c>
      <c r="Y385" s="25">
        <f t="shared" si="151"/>
        <v>525</v>
      </c>
      <c r="Z385" s="24">
        <f t="shared" si="152"/>
        <v>3.3</v>
      </c>
      <c r="AA385" s="24">
        <f t="shared" si="153"/>
        <v>393.61053719208343</v>
      </c>
      <c r="AB385" s="24">
        <f t="shared" si="149"/>
        <v>196.67966534088134</v>
      </c>
    </row>
    <row r="386" spans="1:28" ht="14.65" thickBot="1" x14ac:dyDescent="0.5">
      <c r="A386" s="27" t="s">
        <v>443</v>
      </c>
      <c r="B386" s="27">
        <v>62.5</v>
      </c>
      <c r="C386" s="27">
        <f t="shared" si="137"/>
        <v>62.5</v>
      </c>
      <c r="D386" s="4">
        <f t="shared" si="138"/>
        <v>0</v>
      </c>
      <c r="E386" s="4">
        <f t="shared" si="132"/>
        <v>0</v>
      </c>
      <c r="F386" s="4">
        <f t="shared" si="139"/>
        <v>25</v>
      </c>
      <c r="G386" s="4">
        <f t="shared" si="150"/>
        <v>9575</v>
      </c>
      <c r="H386">
        <f t="shared" si="133"/>
        <v>3</v>
      </c>
      <c r="I386" s="24">
        <f t="shared" si="140"/>
        <v>0</v>
      </c>
      <c r="J386" s="24">
        <f t="shared" si="141"/>
        <v>0</v>
      </c>
      <c r="K386" s="24">
        <f t="shared" si="142"/>
        <v>0</v>
      </c>
      <c r="L386" s="25">
        <f t="shared" si="143"/>
        <v>0</v>
      </c>
      <c r="M386" s="24">
        <f t="shared" si="144"/>
        <v>0</v>
      </c>
      <c r="N386" s="19">
        <f t="shared" si="130"/>
        <v>0</v>
      </c>
      <c r="O386" s="19">
        <f t="shared" si="145"/>
        <v>0</v>
      </c>
      <c r="P386" s="19">
        <f t="shared" si="146"/>
        <v>32.131739816948752</v>
      </c>
      <c r="Q386" s="24">
        <f t="shared" si="154"/>
        <v>0</v>
      </c>
      <c r="R386" s="34">
        <f t="shared" si="147"/>
        <v>11</v>
      </c>
      <c r="S386" s="24">
        <f t="shared" si="134"/>
        <v>0</v>
      </c>
      <c r="T386" s="24">
        <f t="shared" si="135"/>
        <v>0</v>
      </c>
      <c r="U386" s="24">
        <f t="shared" si="136"/>
        <v>0</v>
      </c>
      <c r="V386" s="4">
        <f t="shared" si="148"/>
        <v>0</v>
      </c>
      <c r="W386" s="4">
        <f t="shared" si="131"/>
        <v>0</v>
      </c>
      <c r="Y386" s="25">
        <f t="shared" si="151"/>
        <v>525</v>
      </c>
      <c r="Z386" s="24">
        <f t="shared" si="152"/>
        <v>3.3</v>
      </c>
      <c r="AA386" s="24">
        <f t="shared" si="153"/>
        <v>393.61053719208343</v>
      </c>
      <c r="AB386" s="24">
        <f t="shared" si="149"/>
        <v>196.67966534088134</v>
      </c>
    </row>
    <row r="387" spans="1:28" ht="14.65" thickBot="1" x14ac:dyDescent="0.5">
      <c r="A387" s="27" t="s">
        <v>444</v>
      </c>
      <c r="B387" s="27">
        <v>62.5</v>
      </c>
      <c r="C387" s="27">
        <f t="shared" si="137"/>
        <v>62.5</v>
      </c>
      <c r="D387" s="4">
        <f t="shared" si="138"/>
        <v>0</v>
      </c>
      <c r="E387" s="4">
        <f t="shared" si="132"/>
        <v>0</v>
      </c>
      <c r="F387" s="4">
        <f t="shared" si="139"/>
        <v>25</v>
      </c>
      <c r="G387" s="4">
        <f t="shared" si="150"/>
        <v>9600</v>
      </c>
      <c r="H387">
        <f t="shared" si="133"/>
        <v>0</v>
      </c>
      <c r="I387" s="24">
        <f t="shared" si="140"/>
        <v>0</v>
      </c>
      <c r="J387" s="24">
        <f t="shared" si="141"/>
        <v>0</v>
      </c>
      <c r="K387" s="24">
        <f t="shared" si="142"/>
        <v>0</v>
      </c>
      <c r="L387" s="25">
        <f t="shared" si="143"/>
        <v>0</v>
      </c>
      <c r="M387" s="24">
        <f t="shared" si="144"/>
        <v>0</v>
      </c>
      <c r="N387" s="19">
        <f t="shared" si="130"/>
        <v>0</v>
      </c>
      <c r="O387" s="19">
        <f t="shared" si="145"/>
        <v>0</v>
      </c>
      <c r="P387" s="19">
        <f t="shared" si="146"/>
        <v>32.131739816948752</v>
      </c>
      <c r="Q387" s="24">
        <f t="shared" si="154"/>
        <v>0</v>
      </c>
      <c r="R387" s="34">
        <f t="shared" si="147"/>
        <v>11</v>
      </c>
      <c r="S387" s="24">
        <f t="shared" si="134"/>
        <v>0</v>
      </c>
      <c r="T387" s="24">
        <f t="shared" si="135"/>
        <v>0</v>
      </c>
      <c r="U387" s="24">
        <f t="shared" si="136"/>
        <v>0</v>
      </c>
      <c r="V387" s="4">
        <f t="shared" si="148"/>
        <v>0</v>
      </c>
      <c r="W387" s="4">
        <f t="shared" si="131"/>
        <v>0</v>
      </c>
      <c r="Y387" s="25">
        <f t="shared" si="151"/>
        <v>525</v>
      </c>
      <c r="Z387" s="24">
        <f t="shared" si="152"/>
        <v>3.3</v>
      </c>
      <c r="AA387" s="24">
        <f t="shared" si="153"/>
        <v>393.61053719208343</v>
      </c>
      <c r="AB387" s="24">
        <f t="shared" si="149"/>
        <v>196.67966534088134</v>
      </c>
    </row>
    <row r="388" spans="1:28" ht="14.65" thickBot="1" x14ac:dyDescent="0.5">
      <c r="A388" s="27" t="s">
        <v>445</v>
      </c>
      <c r="B388" s="27">
        <v>62.5</v>
      </c>
      <c r="C388" s="27">
        <f t="shared" si="137"/>
        <v>62.5</v>
      </c>
      <c r="D388" s="4">
        <f t="shared" si="138"/>
        <v>0</v>
      </c>
      <c r="E388" s="4">
        <f t="shared" si="132"/>
        <v>0</v>
      </c>
      <c r="F388" s="4">
        <f t="shared" si="139"/>
        <v>25</v>
      </c>
      <c r="G388" s="4">
        <f t="shared" si="150"/>
        <v>9625</v>
      </c>
      <c r="H388">
        <f t="shared" si="133"/>
        <v>1</v>
      </c>
      <c r="I388" s="24">
        <f t="shared" si="140"/>
        <v>0</v>
      </c>
      <c r="J388" s="24">
        <f t="shared" si="141"/>
        <v>0</v>
      </c>
      <c r="K388" s="24">
        <f t="shared" si="142"/>
        <v>0</v>
      </c>
      <c r="L388" s="25">
        <f t="shared" si="143"/>
        <v>0</v>
      </c>
      <c r="M388" s="24">
        <f t="shared" si="144"/>
        <v>0</v>
      </c>
      <c r="N388" s="19">
        <f t="shared" ref="N388:N451" si="155">I388-M388</f>
        <v>0</v>
      </c>
      <c r="O388" s="19">
        <f t="shared" si="145"/>
        <v>0</v>
      </c>
      <c r="P388" s="19">
        <f t="shared" si="146"/>
        <v>32.131739816948752</v>
      </c>
      <c r="Q388" s="24">
        <f t="shared" si="154"/>
        <v>0</v>
      </c>
      <c r="R388" s="34">
        <f t="shared" si="147"/>
        <v>11</v>
      </c>
      <c r="S388" s="24">
        <f t="shared" si="134"/>
        <v>0</v>
      </c>
      <c r="T388" s="24">
        <f t="shared" si="135"/>
        <v>0</v>
      </c>
      <c r="U388" s="24">
        <f t="shared" si="136"/>
        <v>0</v>
      </c>
      <c r="V388" s="4">
        <f t="shared" si="148"/>
        <v>0</v>
      </c>
      <c r="W388" s="4">
        <f t="shared" ref="W388:W451" si="156">IF(OR(U388&gt;0, V388&gt;0), 1, 0)</f>
        <v>0</v>
      </c>
      <c r="Y388" s="25">
        <f t="shared" si="151"/>
        <v>525</v>
      </c>
      <c r="Z388" s="24">
        <f t="shared" si="152"/>
        <v>3.3</v>
      </c>
      <c r="AA388" s="24">
        <f t="shared" si="153"/>
        <v>393.61053719208343</v>
      </c>
      <c r="AB388" s="24">
        <f t="shared" si="149"/>
        <v>196.67966534088134</v>
      </c>
    </row>
    <row r="389" spans="1:28" ht="14.65" thickBot="1" x14ac:dyDescent="0.5">
      <c r="A389" s="27" t="s">
        <v>446</v>
      </c>
      <c r="B389" s="27">
        <v>62.5</v>
      </c>
      <c r="C389" s="27">
        <f t="shared" si="137"/>
        <v>62.5</v>
      </c>
      <c r="D389" s="4">
        <f t="shared" si="138"/>
        <v>0</v>
      </c>
      <c r="E389" s="4">
        <f t="shared" ref="E389:E452" si="157">IF(Q388&lt;2.7, $B389,$C389)*V388</f>
        <v>0</v>
      </c>
      <c r="F389" s="4">
        <f t="shared" si="139"/>
        <v>25</v>
      </c>
      <c r="G389" s="4">
        <f t="shared" si="150"/>
        <v>9650</v>
      </c>
      <c r="H389">
        <f t="shared" ref="H389:H452" si="158">MOD(G$4:G$643, 4)</f>
        <v>2</v>
      </c>
      <c r="I389" s="24">
        <f t="shared" si="140"/>
        <v>0</v>
      </c>
      <c r="J389" s="24">
        <f t="shared" si="141"/>
        <v>0</v>
      </c>
      <c r="K389" s="24">
        <f t="shared" si="142"/>
        <v>0</v>
      </c>
      <c r="L389" s="25">
        <f t="shared" si="143"/>
        <v>0</v>
      </c>
      <c r="M389" s="24">
        <f t="shared" si="144"/>
        <v>0</v>
      </c>
      <c r="N389" s="19">
        <f t="shared" si="155"/>
        <v>0</v>
      </c>
      <c r="O389" s="19">
        <f t="shared" si="145"/>
        <v>0</v>
      </c>
      <c r="P389" s="19">
        <f t="shared" si="146"/>
        <v>32.131739816948752</v>
      </c>
      <c r="Q389" s="24">
        <f t="shared" si="154"/>
        <v>0</v>
      </c>
      <c r="R389" s="34">
        <f t="shared" si="147"/>
        <v>11</v>
      </c>
      <c r="S389" s="24">
        <f t="shared" ref="S389:S452" si="159">IF(Q389&gt;$I$2, $I$2, Q389)</f>
        <v>0</v>
      </c>
      <c r="T389" s="24">
        <f t="shared" ref="T389:T452" si="160">I389*$I$2/($Q$2*$G$2)</f>
        <v>0</v>
      </c>
      <c r="U389" s="24">
        <f t="shared" ref="U389:U452" si="161">IF(S389=$I$2, G389, 0)</f>
        <v>0</v>
      </c>
      <c r="V389" s="4">
        <f t="shared" si="148"/>
        <v>0</v>
      </c>
      <c r="W389" s="4">
        <f t="shared" si="156"/>
        <v>0</v>
      </c>
      <c r="Y389" s="25">
        <f t="shared" si="151"/>
        <v>525</v>
      </c>
      <c r="Z389" s="24">
        <f t="shared" si="152"/>
        <v>3.3</v>
      </c>
      <c r="AA389" s="24">
        <f t="shared" si="153"/>
        <v>393.61053719208343</v>
      </c>
      <c r="AB389" s="24">
        <f t="shared" si="149"/>
        <v>196.67966534088134</v>
      </c>
    </row>
    <row r="390" spans="1:28" ht="14.65" thickBot="1" x14ac:dyDescent="0.5">
      <c r="A390" s="27" t="s">
        <v>447</v>
      </c>
      <c r="B390" s="27">
        <v>62.5</v>
      </c>
      <c r="C390" s="27">
        <f t="shared" ref="C390:C453" si="162">IF(H389&gt;0, C389, IF(D389&gt;0, IF(C389=100, 100, IF(C389 = 6.5, C389+6,C389+12.5)), B390))</f>
        <v>62.5</v>
      </c>
      <c r="D390" s="4">
        <f t="shared" ref="D390:D453" si="163">IF(Q389&lt;2.7, 0,1)</f>
        <v>0</v>
      </c>
      <c r="E390" s="4">
        <f t="shared" si="157"/>
        <v>0</v>
      </c>
      <c r="F390" s="4">
        <f t="shared" ref="F390:F453" si="164">$E$2</f>
        <v>25</v>
      </c>
      <c r="G390" s="4">
        <f t="shared" si="150"/>
        <v>9675</v>
      </c>
      <c r="H390">
        <f t="shared" si="158"/>
        <v>3</v>
      </c>
      <c r="I390" s="24">
        <f t="shared" ref="I390:I453" si="165">(-0.0457*Q389+0.64+(($G$2-5)*0.148))*E390*10</f>
        <v>0</v>
      </c>
      <c r="J390" s="24">
        <f t="shared" ref="J390:J453" si="166">IF($P$2="Resistive Load",Q389*1000/$M$2,0)</f>
        <v>0</v>
      </c>
      <c r="K390" s="24">
        <f t="shared" ref="K390:K453" si="167">IF($P$2="Constant Current Load",$N$2,0)</f>
        <v>0</v>
      </c>
      <c r="L390" s="25">
        <f t="shared" ref="L390:L453" si="168">IF(Q389&gt;$O$2, 1, 0)</f>
        <v>0</v>
      </c>
      <c r="M390" s="24">
        <f t="shared" ref="M390:M453" si="169">(J390+K390)*L390</f>
        <v>0</v>
      </c>
      <c r="N390" s="19">
        <f t="shared" si="155"/>
        <v>0</v>
      </c>
      <c r="O390" s="19">
        <f t="shared" ref="O390:O453" si="170">N390*F390/1000</f>
        <v>0</v>
      </c>
      <c r="P390" s="19">
        <f t="shared" ref="P390:P453" si="171">O390+P389</f>
        <v>32.131739816948752</v>
      </c>
      <c r="Q390" s="24">
        <f t="shared" si="154"/>
        <v>0</v>
      </c>
      <c r="R390" s="34">
        <f t="shared" ref="R390:R453" si="172">$K$2+Q389*(($K$2-$L$2)/(-5))</f>
        <v>11</v>
      </c>
      <c r="S390" s="24">
        <f t="shared" si="159"/>
        <v>0</v>
      </c>
      <c r="T390" s="24">
        <f t="shared" si="160"/>
        <v>0</v>
      </c>
      <c r="U390" s="24">
        <f t="shared" si="161"/>
        <v>0</v>
      </c>
      <c r="V390" s="4">
        <f t="shared" ref="V390:V453" si="173">IF(V389=0, 0, IF(S390=$I$2, 0, 1))</f>
        <v>0</v>
      </c>
      <c r="W390" s="4">
        <f t="shared" si="156"/>
        <v>0</v>
      </c>
      <c r="Y390" s="25">
        <f t="shared" si="151"/>
        <v>525</v>
      </c>
      <c r="Z390" s="24">
        <f t="shared" si="152"/>
        <v>3.3</v>
      </c>
      <c r="AA390" s="24">
        <f t="shared" si="153"/>
        <v>393.61053719208343</v>
      </c>
      <c r="AB390" s="24">
        <f t="shared" ref="AB390:AB453" si="174">IF(W390=1, (W390*M390), AB389)</f>
        <v>196.67966534088134</v>
      </c>
    </row>
    <row r="391" spans="1:28" ht="14.65" thickBot="1" x14ac:dyDescent="0.5">
      <c r="A391" s="27" t="s">
        <v>448</v>
      </c>
      <c r="B391" s="27">
        <v>62.5</v>
      </c>
      <c r="C391" s="27">
        <f t="shared" si="162"/>
        <v>62.5</v>
      </c>
      <c r="D391" s="4">
        <f t="shared" si="163"/>
        <v>0</v>
      </c>
      <c r="E391" s="4">
        <f t="shared" si="157"/>
        <v>0</v>
      </c>
      <c r="F391" s="4">
        <f t="shared" si="164"/>
        <v>25</v>
      </c>
      <c r="G391" s="4">
        <f t="shared" ref="G391:G454" si="175">G390+F391</f>
        <v>9700</v>
      </c>
      <c r="H391">
        <f t="shared" si="158"/>
        <v>0</v>
      </c>
      <c r="I391" s="24">
        <f t="shared" si="165"/>
        <v>0</v>
      </c>
      <c r="J391" s="24">
        <f t="shared" si="166"/>
        <v>0</v>
      </c>
      <c r="K391" s="24">
        <f t="shared" si="167"/>
        <v>0</v>
      </c>
      <c r="L391" s="25">
        <f t="shared" si="168"/>
        <v>0</v>
      </c>
      <c r="M391" s="24">
        <f t="shared" si="169"/>
        <v>0</v>
      </c>
      <c r="N391" s="19">
        <f t="shared" si="155"/>
        <v>0</v>
      </c>
      <c r="O391" s="19">
        <f t="shared" si="170"/>
        <v>0</v>
      </c>
      <c r="P391" s="19">
        <f t="shared" si="171"/>
        <v>32.131739816948752</v>
      </c>
      <c r="Q391" s="24">
        <f t="shared" si="154"/>
        <v>0</v>
      </c>
      <c r="R391" s="34">
        <f t="shared" si="172"/>
        <v>11</v>
      </c>
      <c r="S391" s="24">
        <f t="shared" si="159"/>
        <v>0</v>
      </c>
      <c r="T391" s="24">
        <f t="shared" si="160"/>
        <v>0</v>
      </c>
      <c r="U391" s="24">
        <f t="shared" si="161"/>
        <v>0</v>
      </c>
      <c r="V391" s="4">
        <f t="shared" si="173"/>
        <v>0</v>
      </c>
      <c r="W391" s="4">
        <f t="shared" si="156"/>
        <v>0</v>
      </c>
      <c r="Y391" s="25">
        <f t="shared" si="151"/>
        <v>525</v>
      </c>
      <c r="Z391" s="24">
        <f t="shared" si="152"/>
        <v>3.3</v>
      </c>
      <c r="AA391" s="24">
        <f t="shared" si="153"/>
        <v>393.61053719208343</v>
      </c>
      <c r="AB391" s="24">
        <f t="shared" si="174"/>
        <v>196.67966534088134</v>
      </c>
    </row>
    <row r="392" spans="1:28" ht="14.65" thickBot="1" x14ac:dyDescent="0.5">
      <c r="A392" s="27" t="s">
        <v>449</v>
      </c>
      <c r="B392" s="27">
        <v>62.5</v>
      </c>
      <c r="C392" s="27">
        <f t="shared" si="162"/>
        <v>62.5</v>
      </c>
      <c r="D392" s="4">
        <f t="shared" si="163"/>
        <v>0</v>
      </c>
      <c r="E392" s="4">
        <f t="shared" si="157"/>
        <v>0</v>
      </c>
      <c r="F392" s="4">
        <f t="shared" si="164"/>
        <v>25</v>
      </c>
      <c r="G392" s="4">
        <f t="shared" si="175"/>
        <v>9725</v>
      </c>
      <c r="H392">
        <f t="shared" si="158"/>
        <v>1</v>
      </c>
      <c r="I392" s="24">
        <f t="shared" si="165"/>
        <v>0</v>
      </c>
      <c r="J392" s="24">
        <f t="shared" si="166"/>
        <v>0</v>
      </c>
      <c r="K392" s="24">
        <f t="shared" si="167"/>
        <v>0</v>
      </c>
      <c r="L392" s="25">
        <f t="shared" si="168"/>
        <v>0</v>
      </c>
      <c r="M392" s="24">
        <f t="shared" si="169"/>
        <v>0</v>
      </c>
      <c r="N392" s="19">
        <f t="shared" si="155"/>
        <v>0</v>
      </c>
      <c r="O392" s="19">
        <f t="shared" si="170"/>
        <v>0</v>
      </c>
      <c r="P392" s="19">
        <f t="shared" si="171"/>
        <v>32.131739816948752</v>
      </c>
      <c r="Q392" s="24">
        <f t="shared" si="154"/>
        <v>0</v>
      </c>
      <c r="R392" s="34">
        <f t="shared" si="172"/>
        <v>11</v>
      </c>
      <c r="S392" s="24">
        <f t="shared" si="159"/>
        <v>0</v>
      </c>
      <c r="T392" s="24">
        <f t="shared" si="160"/>
        <v>0</v>
      </c>
      <c r="U392" s="24">
        <f t="shared" si="161"/>
        <v>0</v>
      </c>
      <c r="V392" s="4">
        <f t="shared" si="173"/>
        <v>0</v>
      </c>
      <c r="W392" s="4">
        <f t="shared" si="156"/>
        <v>0</v>
      </c>
      <c r="Y392" s="25">
        <f t="shared" si="151"/>
        <v>525</v>
      </c>
      <c r="Z392" s="24">
        <f t="shared" si="152"/>
        <v>3.3</v>
      </c>
      <c r="AA392" s="24">
        <f t="shared" si="153"/>
        <v>393.61053719208343</v>
      </c>
      <c r="AB392" s="24">
        <f t="shared" si="174"/>
        <v>196.67966534088134</v>
      </c>
    </row>
    <row r="393" spans="1:28" ht="14.65" thickBot="1" x14ac:dyDescent="0.5">
      <c r="A393" s="27" t="s">
        <v>450</v>
      </c>
      <c r="B393" s="27">
        <v>62.5</v>
      </c>
      <c r="C393" s="27">
        <f t="shared" si="162"/>
        <v>62.5</v>
      </c>
      <c r="D393" s="4">
        <f t="shared" si="163"/>
        <v>0</v>
      </c>
      <c r="E393" s="4">
        <f t="shared" si="157"/>
        <v>0</v>
      </c>
      <c r="F393" s="4">
        <f t="shared" si="164"/>
        <v>25</v>
      </c>
      <c r="G393" s="4">
        <f t="shared" si="175"/>
        <v>9750</v>
      </c>
      <c r="H393">
        <f t="shared" si="158"/>
        <v>2</v>
      </c>
      <c r="I393" s="24">
        <f t="shared" si="165"/>
        <v>0</v>
      </c>
      <c r="J393" s="24">
        <f t="shared" si="166"/>
        <v>0</v>
      </c>
      <c r="K393" s="24">
        <f t="shared" si="167"/>
        <v>0</v>
      </c>
      <c r="L393" s="25">
        <f t="shared" si="168"/>
        <v>0</v>
      </c>
      <c r="M393" s="24">
        <f t="shared" si="169"/>
        <v>0</v>
      </c>
      <c r="N393" s="19">
        <f t="shared" si="155"/>
        <v>0</v>
      </c>
      <c r="O393" s="19">
        <f t="shared" si="170"/>
        <v>0</v>
      </c>
      <c r="P393" s="19">
        <f t="shared" si="171"/>
        <v>32.131739816948752</v>
      </c>
      <c r="Q393" s="24">
        <f t="shared" si="154"/>
        <v>0</v>
      </c>
      <c r="R393" s="34">
        <f t="shared" si="172"/>
        <v>11</v>
      </c>
      <c r="S393" s="24">
        <f t="shared" si="159"/>
        <v>0</v>
      </c>
      <c r="T393" s="24">
        <f t="shared" si="160"/>
        <v>0</v>
      </c>
      <c r="U393" s="24">
        <f t="shared" si="161"/>
        <v>0</v>
      </c>
      <c r="V393" s="4">
        <f t="shared" si="173"/>
        <v>0</v>
      </c>
      <c r="W393" s="4">
        <f t="shared" si="156"/>
        <v>0</v>
      </c>
      <c r="Y393" s="25">
        <f t="shared" si="151"/>
        <v>525</v>
      </c>
      <c r="Z393" s="24">
        <f t="shared" si="152"/>
        <v>3.3</v>
      </c>
      <c r="AA393" s="24">
        <f t="shared" si="153"/>
        <v>393.61053719208343</v>
      </c>
      <c r="AB393" s="24">
        <f t="shared" si="174"/>
        <v>196.67966534088134</v>
      </c>
    </row>
    <row r="394" spans="1:28" ht="14.65" thickBot="1" x14ac:dyDescent="0.5">
      <c r="A394" s="27" t="s">
        <v>451</v>
      </c>
      <c r="B394" s="27">
        <v>62.5</v>
      </c>
      <c r="C394" s="27">
        <f t="shared" si="162"/>
        <v>62.5</v>
      </c>
      <c r="D394" s="4">
        <f t="shared" si="163"/>
        <v>0</v>
      </c>
      <c r="E394" s="4">
        <f t="shared" si="157"/>
        <v>0</v>
      </c>
      <c r="F394" s="4">
        <f t="shared" si="164"/>
        <v>25</v>
      </c>
      <c r="G394" s="4">
        <f t="shared" si="175"/>
        <v>9775</v>
      </c>
      <c r="H394">
        <f t="shared" si="158"/>
        <v>3</v>
      </c>
      <c r="I394" s="24">
        <f t="shared" si="165"/>
        <v>0</v>
      </c>
      <c r="J394" s="24">
        <f t="shared" si="166"/>
        <v>0</v>
      </c>
      <c r="K394" s="24">
        <f t="shared" si="167"/>
        <v>0</v>
      </c>
      <c r="L394" s="25">
        <f t="shared" si="168"/>
        <v>0</v>
      </c>
      <c r="M394" s="24">
        <f t="shared" si="169"/>
        <v>0</v>
      </c>
      <c r="N394" s="19">
        <f t="shared" si="155"/>
        <v>0</v>
      </c>
      <c r="O394" s="19">
        <f t="shared" si="170"/>
        <v>0</v>
      </c>
      <c r="P394" s="19">
        <f t="shared" si="171"/>
        <v>32.131739816948752</v>
      </c>
      <c r="Q394" s="24">
        <f t="shared" si="154"/>
        <v>0</v>
      </c>
      <c r="R394" s="34">
        <f t="shared" si="172"/>
        <v>11</v>
      </c>
      <c r="S394" s="24">
        <f t="shared" si="159"/>
        <v>0</v>
      </c>
      <c r="T394" s="24">
        <f t="shared" si="160"/>
        <v>0</v>
      </c>
      <c r="U394" s="24">
        <f t="shared" si="161"/>
        <v>0</v>
      </c>
      <c r="V394" s="4">
        <f t="shared" si="173"/>
        <v>0</v>
      </c>
      <c r="W394" s="4">
        <f t="shared" si="156"/>
        <v>0</v>
      </c>
      <c r="Y394" s="25">
        <f t="shared" si="151"/>
        <v>525</v>
      </c>
      <c r="Z394" s="24">
        <f t="shared" si="152"/>
        <v>3.3</v>
      </c>
      <c r="AA394" s="24">
        <f t="shared" si="153"/>
        <v>393.61053719208343</v>
      </c>
      <c r="AB394" s="24">
        <f t="shared" si="174"/>
        <v>196.67966534088134</v>
      </c>
    </row>
    <row r="395" spans="1:28" ht="14.65" thickBot="1" x14ac:dyDescent="0.5">
      <c r="A395" s="27" t="s">
        <v>452</v>
      </c>
      <c r="B395" s="27">
        <v>62.5</v>
      </c>
      <c r="C395" s="27">
        <f t="shared" si="162"/>
        <v>62.5</v>
      </c>
      <c r="D395" s="4">
        <f t="shared" si="163"/>
        <v>0</v>
      </c>
      <c r="E395" s="4">
        <f t="shared" si="157"/>
        <v>0</v>
      </c>
      <c r="F395" s="4">
        <f t="shared" si="164"/>
        <v>25</v>
      </c>
      <c r="G395" s="4">
        <f t="shared" si="175"/>
        <v>9800</v>
      </c>
      <c r="H395">
        <f t="shared" si="158"/>
        <v>0</v>
      </c>
      <c r="I395" s="24">
        <f t="shared" si="165"/>
        <v>0</v>
      </c>
      <c r="J395" s="24">
        <f t="shared" si="166"/>
        <v>0</v>
      </c>
      <c r="K395" s="24">
        <f t="shared" si="167"/>
        <v>0</v>
      </c>
      <c r="L395" s="25">
        <f t="shared" si="168"/>
        <v>0</v>
      </c>
      <c r="M395" s="24">
        <f t="shared" si="169"/>
        <v>0</v>
      </c>
      <c r="N395" s="19">
        <f t="shared" si="155"/>
        <v>0</v>
      </c>
      <c r="O395" s="19">
        <f t="shared" si="170"/>
        <v>0</v>
      </c>
      <c r="P395" s="19">
        <f t="shared" si="171"/>
        <v>32.131739816948752</v>
      </c>
      <c r="Q395" s="24">
        <f t="shared" si="154"/>
        <v>0</v>
      </c>
      <c r="R395" s="34">
        <f t="shared" si="172"/>
        <v>11</v>
      </c>
      <c r="S395" s="24">
        <f t="shared" si="159"/>
        <v>0</v>
      </c>
      <c r="T395" s="24">
        <f t="shared" si="160"/>
        <v>0</v>
      </c>
      <c r="U395" s="24">
        <f t="shared" si="161"/>
        <v>0</v>
      </c>
      <c r="V395" s="4">
        <f t="shared" si="173"/>
        <v>0</v>
      </c>
      <c r="W395" s="4">
        <f t="shared" si="156"/>
        <v>0</v>
      </c>
      <c r="Y395" s="25">
        <f t="shared" si="151"/>
        <v>525</v>
      </c>
      <c r="Z395" s="24">
        <f t="shared" si="152"/>
        <v>3.3</v>
      </c>
      <c r="AA395" s="24">
        <f t="shared" si="153"/>
        <v>393.61053719208343</v>
      </c>
      <c r="AB395" s="24">
        <f t="shared" si="174"/>
        <v>196.67966534088134</v>
      </c>
    </row>
    <row r="396" spans="1:28" ht="14.65" thickBot="1" x14ac:dyDescent="0.5">
      <c r="A396" s="27" t="s">
        <v>453</v>
      </c>
      <c r="B396" s="27">
        <v>62.5</v>
      </c>
      <c r="C396" s="27">
        <f t="shared" si="162"/>
        <v>62.5</v>
      </c>
      <c r="D396" s="4">
        <f t="shared" si="163"/>
        <v>0</v>
      </c>
      <c r="E396" s="4">
        <f t="shared" si="157"/>
        <v>0</v>
      </c>
      <c r="F396" s="4">
        <f t="shared" si="164"/>
        <v>25</v>
      </c>
      <c r="G396" s="4">
        <f t="shared" si="175"/>
        <v>9825</v>
      </c>
      <c r="H396">
        <f t="shared" si="158"/>
        <v>1</v>
      </c>
      <c r="I396" s="24">
        <f t="shared" si="165"/>
        <v>0</v>
      </c>
      <c r="J396" s="24">
        <f t="shared" si="166"/>
        <v>0</v>
      </c>
      <c r="K396" s="24">
        <f t="shared" si="167"/>
        <v>0</v>
      </c>
      <c r="L396" s="25">
        <f t="shared" si="168"/>
        <v>0</v>
      </c>
      <c r="M396" s="24">
        <f t="shared" si="169"/>
        <v>0</v>
      </c>
      <c r="N396" s="19">
        <f t="shared" si="155"/>
        <v>0</v>
      </c>
      <c r="O396" s="19">
        <f t="shared" si="170"/>
        <v>0</v>
      </c>
      <c r="P396" s="19">
        <f t="shared" si="171"/>
        <v>32.131739816948752</v>
      </c>
      <c r="Q396" s="24">
        <f t="shared" si="154"/>
        <v>0</v>
      </c>
      <c r="R396" s="34">
        <f t="shared" si="172"/>
        <v>11</v>
      </c>
      <c r="S396" s="24">
        <f t="shared" si="159"/>
        <v>0</v>
      </c>
      <c r="T396" s="24">
        <f t="shared" si="160"/>
        <v>0</v>
      </c>
      <c r="U396" s="24">
        <f t="shared" si="161"/>
        <v>0</v>
      </c>
      <c r="V396" s="4">
        <f t="shared" si="173"/>
        <v>0</v>
      </c>
      <c r="W396" s="4">
        <f t="shared" si="156"/>
        <v>0</v>
      </c>
      <c r="Y396" s="25">
        <f t="shared" si="151"/>
        <v>525</v>
      </c>
      <c r="Z396" s="24">
        <f t="shared" si="152"/>
        <v>3.3</v>
      </c>
      <c r="AA396" s="24">
        <f t="shared" si="153"/>
        <v>393.61053719208343</v>
      </c>
      <c r="AB396" s="24">
        <f t="shared" si="174"/>
        <v>196.67966534088134</v>
      </c>
    </row>
    <row r="397" spans="1:28" ht="14.65" thickBot="1" x14ac:dyDescent="0.5">
      <c r="A397" s="27" t="s">
        <v>454</v>
      </c>
      <c r="B397" s="27">
        <v>62.5</v>
      </c>
      <c r="C397" s="27">
        <f t="shared" si="162"/>
        <v>62.5</v>
      </c>
      <c r="D397" s="4">
        <f t="shared" si="163"/>
        <v>0</v>
      </c>
      <c r="E397" s="4">
        <f t="shared" si="157"/>
        <v>0</v>
      </c>
      <c r="F397" s="4">
        <f t="shared" si="164"/>
        <v>25</v>
      </c>
      <c r="G397" s="4">
        <f t="shared" si="175"/>
        <v>9850</v>
      </c>
      <c r="H397">
        <f t="shared" si="158"/>
        <v>2</v>
      </c>
      <c r="I397" s="24">
        <f t="shared" si="165"/>
        <v>0</v>
      </c>
      <c r="J397" s="24">
        <f t="shared" si="166"/>
        <v>0</v>
      </c>
      <c r="K397" s="24">
        <f t="shared" si="167"/>
        <v>0</v>
      </c>
      <c r="L397" s="25">
        <f t="shared" si="168"/>
        <v>0</v>
      </c>
      <c r="M397" s="24">
        <f t="shared" si="169"/>
        <v>0</v>
      </c>
      <c r="N397" s="19">
        <f t="shared" si="155"/>
        <v>0</v>
      </c>
      <c r="O397" s="19">
        <f t="shared" si="170"/>
        <v>0</v>
      </c>
      <c r="P397" s="19">
        <f t="shared" si="171"/>
        <v>32.131739816948752</v>
      </c>
      <c r="Q397" s="24">
        <f t="shared" si="154"/>
        <v>0</v>
      </c>
      <c r="R397" s="34">
        <f t="shared" si="172"/>
        <v>11</v>
      </c>
      <c r="S397" s="24">
        <f t="shared" si="159"/>
        <v>0</v>
      </c>
      <c r="T397" s="24">
        <f t="shared" si="160"/>
        <v>0</v>
      </c>
      <c r="U397" s="24">
        <f t="shared" si="161"/>
        <v>0</v>
      </c>
      <c r="V397" s="4">
        <f t="shared" si="173"/>
        <v>0</v>
      </c>
      <c r="W397" s="4">
        <f t="shared" si="156"/>
        <v>0</v>
      </c>
      <c r="Y397" s="25">
        <f t="shared" ref="Y397:Y460" si="176">IF(W397=1, (W397*G397), Y396)</f>
        <v>525</v>
      </c>
      <c r="Z397" s="24">
        <f t="shared" ref="Z397:Z460" si="177">IF(W397=1, (W397*S397), Z396)</f>
        <v>3.3</v>
      </c>
      <c r="AA397" s="24">
        <f t="shared" ref="AA397:AA460" si="178">IF(W397=1, (W397*T397), AA396)</f>
        <v>393.61053719208343</v>
      </c>
      <c r="AB397" s="24">
        <f t="shared" si="174"/>
        <v>196.67966534088134</v>
      </c>
    </row>
    <row r="398" spans="1:28" ht="14.65" thickBot="1" x14ac:dyDescent="0.5">
      <c r="A398" s="27" t="s">
        <v>455</v>
      </c>
      <c r="B398" s="27">
        <v>62.5</v>
      </c>
      <c r="C398" s="27">
        <f t="shared" si="162"/>
        <v>62.5</v>
      </c>
      <c r="D398" s="4">
        <f t="shared" si="163"/>
        <v>0</v>
      </c>
      <c r="E398" s="4">
        <f t="shared" si="157"/>
        <v>0</v>
      </c>
      <c r="F398" s="4">
        <f t="shared" si="164"/>
        <v>25</v>
      </c>
      <c r="G398" s="4">
        <f t="shared" si="175"/>
        <v>9875</v>
      </c>
      <c r="H398">
        <f t="shared" si="158"/>
        <v>3</v>
      </c>
      <c r="I398" s="24">
        <f t="shared" si="165"/>
        <v>0</v>
      </c>
      <c r="J398" s="24">
        <f t="shared" si="166"/>
        <v>0</v>
      </c>
      <c r="K398" s="24">
        <f t="shared" si="167"/>
        <v>0</v>
      </c>
      <c r="L398" s="25">
        <f t="shared" si="168"/>
        <v>0</v>
      </c>
      <c r="M398" s="24">
        <f t="shared" si="169"/>
        <v>0</v>
      </c>
      <c r="N398" s="19">
        <f t="shared" si="155"/>
        <v>0</v>
      </c>
      <c r="O398" s="19">
        <f t="shared" si="170"/>
        <v>0</v>
      </c>
      <c r="P398" s="19">
        <f t="shared" si="171"/>
        <v>32.131739816948752</v>
      </c>
      <c r="Q398" s="24">
        <f t="shared" ref="Q398:Q461" si="179" xml:space="preserve"> P398/R398*V397</f>
        <v>0</v>
      </c>
      <c r="R398" s="34">
        <f t="shared" si="172"/>
        <v>11</v>
      </c>
      <c r="S398" s="24">
        <f t="shared" si="159"/>
        <v>0</v>
      </c>
      <c r="T398" s="24">
        <f t="shared" si="160"/>
        <v>0</v>
      </c>
      <c r="U398" s="24">
        <f t="shared" si="161"/>
        <v>0</v>
      </c>
      <c r="V398" s="4">
        <f t="shared" si="173"/>
        <v>0</v>
      </c>
      <c r="W398" s="4">
        <f t="shared" si="156"/>
        <v>0</v>
      </c>
      <c r="Y398" s="25">
        <f t="shared" si="176"/>
        <v>525</v>
      </c>
      <c r="Z398" s="24">
        <f t="shared" si="177"/>
        <v>3.3</v>
      </c>
      <c r="AA398" s="24">
        <f t="shared" si="178"/>
        <v>393.61053719208343</v>
      </c>
      <c r="AB398" s="24">
        <f t="shared" si="174"/>
        <v>196.67966534088134</v>
      </c>
    </row>
    <row r="399" spans="1:28" ht="14.65" thickBot="1" x14ac:dyDescent="0.5">
      <c r="A399" s="27" t="s">
        <v>456</v>
      </c>
      <c r="B399" s="27">
        <v>62.5</v>
      </c>
      <c r="C399" s="27">
        <f t="shared" si="162"/>
        <v>62.5</v>
      </c>
      <c r="D399" s="4">
        <f t="shared" si="163"/>
        <v>0</v>
      </c>
      <c r="E399" s="4">
        <f t="shared" si="157"/>
        <v>0</v>
      </c>
      <c r="F399" s="4">
        <f t="shared" si="164"/>
        <v>25</v>
      </c>
      <c r="G399" s="4">
        <f t="shared" si="175"/>
        <v>9900</v>
      </c>
      <c r="H399">
        <f t="shared" si="158"/>
        <v>0</v>
      </c>
      <c r="I399" s="24">
        <f t="shared" si="165"/>
        <v>0</v>
      </c>
      <c r="J399" s="24">
        <f t="shared" si="166"/>
        <v>0</v>
      </c>
      <c r="K399" s="24">
        <f t="shared" si="167"/>
        <v>0</v>
      </c>
      <c r="L399" s="25">
        <f t="shared" si="168"/>
        <v>0</v>
      </c>
      <c r="M399" s="24">
        <f t="shared" si="169"/>
        <v>0</v>
      </c>
      <c r="N399" s="19">
        <f t="shared" si="155"/>
        <v>0</v>
      </c>
      <c r="O399" s="19">
        <f t="shared" si="170"/>
        <v>0</v>
      </c>
      <c r="P399" s="19">
        <f t="shared" si="171"/>
        <v>32.131739816948752</v>
      </c>
      <c r="Q399" s="24">
        <f t="shared" si="179"/>
        <v>0</v>
      </c>
      <c r="R399" s="34">
        <f t="shared" si="172"/>
        <v>11</v>
      </c>
      <c r="S399" s="24">
        <f t="shared" si="159"/>
        <v>0</v>
      </c>
      <c r="T399" s="24">
        <f t="shared" si="160"/>
        <v>0</v>
      </c>
      <c r="U399" s="24">
        <f t="shared" si="161"/>
        <v>0</v>
      </c>
      <c r="V399" s="4">
        <f t="shared" si="173"/>
        <v>0</v>
      </c>
      <c r="W399" s="4">
        <f t="shared" si="156"/>
        <v>0</v>
      </c>
      <c r="Y399" s="25">
        <f t="shared" si="176"/>
        <v>525</v>
      </c>
      <c r="Z399" s="24">
        <f t="shared" si="177"/>
        <v>3.3</v>
      </c>
      <c r="AA399" s="24">
        <f t="shared" si="178"/>
        <v>393.61053719208343</v>
      </c>
      <c r="AB399" s="24">
        <f t="shared" si="174"/>
        <v>196.67966534088134</v>
      </c>
    </row>
    <row r="400" spans="1:28" ht="14.65" thickBot="1" x14ac:dyDescent="0.5">
      <c r="A400" s="27" t="s">
        <v>457</v>
      </c>
      <c r="B400" s="27">
        <v>62.5</v>
      </c>
      <c r="C400" s="27">
        <f t="shared" si="162"/>
        <v>62.5</v>
      </c>
      <c r="D400" s="4">
        <f t="shared" si="163"/>
        <v>0</v>
      </c>
      <c r="E400" s="4">
        <f t="shared" si="157"/>
        <v>0</v>
      </c>
      <c r="F400" s="4">
        <f t="shared" si="164"/>
        <v>25</v>
      </c>
      <c r="G400" s="4">
        <f t="shared" si="175"/>
        <v>9925</v>
      </c>
      <c r="H400">
        <f t="shared" si="158"/>
        <v>1</v>
      </c>
      <c r="I400" s="24">
        <f t="shared" si="165"/>
        <v>0</v>
      </c>
      <c r="J400" s="24">
        <f t="shared" si="166"/>
        <v>0</v>
      </c>
      <c r="K400" s="24">
        <f t="shared" si="167"/>
        <v>0</v>
      </c>
      <c r="L400" s="25">
        <f t="shared" si="168"/>
        <v>0</v>
      </c>
      <c r="M400" s="24">
        <f t="shared" si="169"/>
        <v>0</v>
      </c>
      <c r="N400" s="19">
        <f t="shared" si="155"/>
        <v>0</v>
      </c>
      <c r="O400" s="19">
        <f t="shared" si="170"/>
        <v>0</v>
      </c>
      <c r="P400" s="19">
        <f t="shared" si="171"/>
        <v>32.131739816948752</v>
      </c>
      <c r="Q400" s="24">
        <f t="shared" si="179"/>
        <v>0</v>
      </c>
      <c r="R400" s="34">
        <f t="shared" si="172"/>
        <v>11</v>
      </c>
      <c r="S400" s="24">
        <f t="shared" si="159"/>
        <v>0</v>
      </c>
      <c r="T400" s="24">
        <f t="shared" si="160"/>
        <v>0</v>
      </c>
      <c r="U400" s="24">
        <f t="shared" si="161"/>
        <v>0</v>
      </c>
      <c r="V400" s="4">
        <f t="shared" si="173"/>
        <v>0</v>
      </c>
      <c r="W400" s="4">
        <f t="shared" si="156"/>
        <v>0</v>
      </c>
      <c r="Y400" s="25">
        <f t="shared" si="176"/>
        <v>525</v>
      </c>
      <c r="Z400" s="24">
        <f t="shared" si="177"/>
        <v>3.3</v>
      </c>
      <c r="AA400" s="24">
        <f t="shared" si="178"/>
        <v>393.61053719208343</v>
      </c>
      <c r="AB400" s="24">
        <f t="shared" si="174"/>
        <v>196.67966534088134</v>
      </c>
    </row>
    <row r="401" spans="1:28" ht="14.65" thickBot="1" x14ac:dyDescent="0.5">
      <c r="A401" s="27" t="s">
        <v>458</v>
      </c>
      <c r="B401" s="27">
        <v>62.5</v>
      </c>
      <c r="C401" s="27">
        <f t="shared" si="162"/>
        <v>62.5</v>
      </c>
      <c r="D401" s="4">
        <f t="shared" si="163"/>
        <v>0</v>
      </c>
      <c r="E401" s="4">
        <f t="shared" si="157"/>
        <v>0</v>
      </c>
      <c r="F401" s="4">
        <f t="shared" si="164"/>
        <v>25</v>
      </c>
      <c r="G401" s="4">
        <f t="shared" si="175"/>
        <v>9950</v>
      </c>
      <c r="H401">
        <f t="shared" si="158"/>
        <v>2</v>
      </c>
      <c r="I401" s="24">
        <f t="shared" si="165"/>
        <v>0</v>
      </c>
      <c r="J401" s="24">
        <f t="shared" si="166"/>
        <v>0</v>
      </c>
      <c r="K401" s="24">
        <f t="shared" si="167"/>
        <v>0</v>
      </c>
      <c r="L401" s="25">
        <f t="shared" si="168"/>
        <v>0</v>
      </c>
      <c r="M401" s="24">
        <f t="shared" si="169"/>
        <v>0</v>
      </c>
      <c r="N401" s="19">
        <f t="shared" si="155"/>
        <v>0</v>
      </c>
      <c r="O401" s="19">
        <f t="shared" si="170"/>
        <v>0</v>
      </c>
      <c r="P401" s="19">
        <f t="shared" si="171"/>
        <v>32.131739816948752</v>
      </c>
      <c r="Q401" s="24">
        <f t="shared" si="179"/>
        <v>0</v>
      </c>
      <c r="R401" s="34">
        <f t="shared" si="172"/>
        <v>11</v>
      </c>
      <c r="S401" s="24">
        <f t="shared" si="159"/>
        <v>0</v>
      </c>
      <c r="T401" s="24">
        <f t="shared" si="160"/>
        <v>0</v>
      </c>
      <c r="U401" s="24">
        <f t="shared" si="161"/>
        <v>0</v>
      </c>
      <c r="V401" s="4">
        <f t="shared" si="173"/>
        <v>0</v>
      </c>
      <c r="W401" s="4">
        <f t="shared" si="156"/>
        <v>0</v>
      </c>
      <c r="Y401" s="25">
        <f t="shared" si="176"/>
        <v>525</v>
      </c>
      <c r="Z401" s="24">
        <f t="shared" si="177"/>
        <v>3.3</v>
      </c>
      <c r="AA401" s="24">
        <f t="shared" si="178"/>
        <v>393.61053719208343</v>
      </c>
      <c r="AB401" s="24">
        <f t="shared" si="174"/>
        <v>196.67966534088134</v>
      </c>
    </row>
    <row r="402" spans="1:28" ht="14.65" thickBot="1" x14ac:dyDescent="0.5">
      <c r="A402" s="27" t="s">
        <v>459</v>
      </c>
      <c r="B402" s="27">
        <v>62.5</v>
      </c>
      <c r="C402" s="27">
        <f t="shared" si="162"/>
        <v>62.5</v>
      </c>
      <c r="D402" s="4">
        <f t="shared" si="163"/>
        <v>0</v>
      </c>
      <c r="E402" s="4">
        <f t="shared" si="157"/>
        <v>0</v>
      </c>
      <c r="F402" s="4">
        <f t="shared" si="164"/>
        <v>25</v>
      </c>
      <c r="G402" s="4">
        <f t="shared" si="175"/>
        <v>9975</v>
      </c>
      <c r="H402">
        <f t="shared" si="158"/>
        <v>3</v>
      </c>
      <c r="I402" s="24">
        <f t="shared" si="165"/>
        <v>0</v>
      </c>
      <c r="J402" s="24">
        <f t="shared" si="166"/>
        <v>0</v>
      </c>
      <c r="K402" s="24">
        <f t="shared" si="167"/>
        <v>0</v>
      </c>
      <c r="L402" s="25">
        <f t="shared" si="168"/>
        <v>0</v>
      </c>
      <c r="M402" s="24">
        <f t="shared" si="169"/>
        <v>0</v>
      </c>
      <c r="N402" s="19">
        <f t="shared" si="155"/>
        <v>0</v>
      </c>
      <c r="O402" s="19">
        <f t="shared" si="170"/>
        <v>0</v>
      </c>
      <c r="P402" s="19">
        <f t="shared" si="171"/>
        <v>32.131739816948752</v>
      </c>
      <c r="Q402" s="24">
        <f t="shared" si="179"/>
        <v>0</v>
      </c>
      <c r="R402" s="34">
        <f t="shared" si="172"/>
        <v>11</v>
      </c>
      <c r="S402" s="24">
        <f t="shared" si="159"/>
        <v>0</v>
      </c>
      <c r="T402" s="24">
        <f t="shared" si="160"/>
        <v>0</v>
      </c>
      <c r="U402" s="24">
        <f t="shared" si="161"/>
        <v>0</v>
      </c>
      <c r="V402" s="4">
        <f t="shared" si="173"/>
        <v>0</v>
      </c>
      <c r="W402" s="4">
        <f t="shared" si="156"/>
        <v>0</v>
      </c>
      <c r="Y402" s="25">
        <f t="shared" si="176"/>
        <v>525</v>
      </c>
      <c r="Z402" s="24">
        <f t="shared" si="177"/>
        <v>3.3</v>
      </c>
      <c r="AA402" s="24">
        <f t="shared" si="178"/>
        <v>393.61053719208343</v>
      </c>
      <c r="AB402" s="24">
        <f t="shared" si="174"/>
        <v>196.67966534088134</v>
      </c>
    </row>
    <row r="403" spans="1:28" ht="14.65" thickBot="1" x14ac:dyDescent="0.5">
      <c r="A403" s="27" t="s">
        <v>460</v>
      </c>
      <c r="B403" s="27">
        <v>62.5</v>
      </c>
      <c r="C403" s="27">
        <f t="shared" si="162"/>
        <v>62.5</v>
      </c>
      <c r="D403" s="4">
        <f t="shared" si="163"/>
        <v>0</v>
      </c>
      <c r="E403" s="4">
        <f t="shared" si="157"/>
        <v>0</v>
      </c>
      <c r="F403" s="4">
        <f t="shared" si="164"/>
        <v>25</v>
      </c>
      <c r="G403" s="4">
        <f t="shared" si="175"/>
        <v>10000</v>
      </c>
      <c r="H403">
        <f t="shared" si="158"/>
        <v>0</v>
      </c>
      <c r="I403" s="24">
        <f t="shared" si="165"/>
        <v>0</v>
      </c>
      <c r="J403" s="24">
        <f t="shared" si="166"/>
        <v>0</v>
      </c>
      <c r="K403" s="24">
        <f t="shared" si="167"/>
        <v>0</v>
      </c>
      <c r="L403" s="25">
        <f t="shared" si="168"/>
        <v>0</v>
      </c>
      <c r="M403" s="24">
        <f t="shared" si="169"/>
        <v>0</v>
      </c>
      <c r="N403" s="19">
        <f t="shared" si="155"/>
        <v>0</v>
      </c>
      <c r="O403" s="19">
        <f t="shared" si="170"/>
        <v>0</v>
      </c>
      <c r="P403" s="19">
        <f t="shared" si="171"/>
        <v>32.131739816948752</v>
      </c>
      <c r="Q403" s="24">
        <f t="shared" si="179"/>
        <v>0</v>
      </c>
      <c r="R403" s="34">
        <f t="shared" si="172"/>
        <v>11</v>
      </c>
      <c r="S403" s="24">
        <f t="shared" si="159"/>
        <v>0</v>
      </c>
      <c r="T403" s="24">
        <f t="shared" si="160"/>
        <v>0</v>
      </c>
      <c r="U403" s="24">
        <f t="shared" si="161"/>
        <v>0</v>
      </c>
      <c r="V403" s="4">
        <f t="shared" si="173"/>
        <v>0</v>
      </c>
      <c r="W403" s="4">
        <f t="shared" si="156"/>
        <v>0</v>
      </c>
      <c r="Y403" s="25">
        <f t="shared" si="176"/>
        <v>525</v>
      </c>
      <c r="Z403" s="24">
        <f t="shared" si="177"/>
        <v>3.3</v>
      </c>
      <c r="AA403" s="24">
        <f t="shared" si="178"/>
        <v>393.61053719208343</v>
      </c>
      <c r="AB403" s="24">
        <f t="shared" si="174"/>
        <v>196.67966534088134</v>
      </c>
    </row>
    <row r="404" spans="1:28" ht="14.65" thickBot="1" x14ac:dyDescent="0.5">
      <c r="A404" s="27" t="s">
        <v>461</v>
      </c>
      <c r="B404" s="27">
        <v>62.5</v>
      </c>
      <c r="C404" s="27">
        <f t="shared" si="162"/>
        <v>62.5</v>
      </c>
      <c r="D404" s="4">
        <f t="shared" si="163"/>
        <v>0</v>
      </c>
      <c r="E404" s="4">
        <f t="shared" si="157"/>
        <v>0</v>
      </c>
      <c r="F404" s="4">
        <f t="shared" si="164"/>
        <v>25</v>
      </c>
      <c r="G404" s="4">
        <f t="shared" si="175"/>
        <v>10025</v>
      </c>
      <c r="H404">
        <f t="shared" si="158"/>
        <v>1</v>
      </c>
      <c r="I404" s="24">
        <f t="shared" si="165"/>
        <v>0</v>
      </c>
      <c r="J404" s="24">
        <f t="shared" si="166"/>
        <v>0</v>
      </c>
      <c r="K404" s="24">
        <f t="shared" si="167"/>
        <v>0</v>
      </c>
      <c r="L404" s="25">
        <f t="shared" si="168"/>
        <v>0</v>
      </c>
      <c r="M404" s="24">
        <f t="shared" si="169"/>
        <v>0</v>
      </c>
      <c r="N404" s="19">
        <f t="shared" si="155"/>
        <v>0</v>
      </c>
      <c r="O404" s="19">
        <f t="shared" si="170"/>
        <v>0</v>
      </c>
      <c r="P404" s="19">
        <f t="shared" si="171"/>
        <v>32.131739816948752</v>
      </c>
      <c r="Q404" s="24">
        <f t="shared" si="179"/>
        <v>0</v>
      </c>
      <c r="R404" s="34">
        <f t="shared" si="172"/>
        <v>11</v>
      </c>
      <c r="S404" s="24">
        <f t="shared" si="159"/>
        <v>0</v>
      </c>
      <c r="T404" s="24">
        <f t="shared" si="160"/>
        <v>0</v>
      </c>
      <c r="U404" s="24">
        <f t="shared" si="161"/>
        <v>0</v>
      </c>
      <c r="V404" s="4">
        <f t="shared" si="173"/>
        <v>0</v>
      </c>
      <c r="W404" s="4">
        <f t="shared" si="156"/>
        <v>0</v>
      </c>
      <c r="Y404" s="25">
        <f t="shared" si="176"/>
        <v>525</v>
      </c>
      <c r="Z404" s="24">
        <f t="shared" si="177"/>
        <v>3.3</v>
      </c>
      <c r="AA404" s="24">
        <f t="shared" si="178"/>
        <v>393.61053719208343</v>
      </c>
      <c r="AB404" s="24">
        <f t="shared" si="174"/>
        <v>196.67966534088134</v>
      </c>
    </row>
    <row r="405" spans="1:28" ht="14.65" thickBot="1" x14ac:dyDescent="0.5">
      <c r="A405" s="27" t="s">
        <v>462</v>
      </c>
      <c r="B405" s="27">
        <v>62.5</v>
      </c>
      <c r="C405" s="27">
        <f t="shared" si="162"/>
        <v>62.5</v>
      </c>
      <c r="D405" s="4">
        <f t="shared" si="163"/>
        <v>0</v>
      </c>
      <c r="E405" s="4">
        <f t="shared" si="157"/>
        <v>0</v>
      </c>
      <c r="F405" s="4">
        <f t="shared" si="164"/>
        <v>25</v>
      </c>
      <c r="G405" s="4">
        <f t="shared" si="175"/>
        <v>10050</v>
      </c>
      <c r="H405">
        <f t="shared" si="158"/>
        <v>2</v>
      </c>
      <c r="I405" s="24">
        <f t="shared" si="165"/>
        <v>0</v>
      </c>
      <c r="J405" s="24">
        <f t="shared" si="166"/>
        <v>0</v>
      </c>
      <c r="K405" s="24">
        <f t="shared" si="167"/>
        <v>0</v>
      </c>
      <c r="L405" s="25">
        <f t="shared" si="168"/>
        <v>0</v>
      </c>
      <c r="M405" s="24">
        <f t="shared" si="169"/>
        <v>0</v>
      </c>
      <c r="N405" s="19">
        <f t="shared" si="155"/>
        <v>0</v>
      </c>
      <c r="O405" s="19">
        <f t="shared" si="170"/>
        <v>0</v>
      </c>
      <c r="P405" s="19">
        <f t="shared" si="171"/>
        <v>32.131739816948752</v>
      </c>
      <c r="Q405" s="24">
        <f t="shared" si="179"/>
        <v>0</v>
      </c>
      <c r="R405" s="34">
        <f t="shared" si="172"/>
        <v>11</v>
      </c>
      <c r="S405" s="24">
        <f t="shared" si="159"/>
        <v>0</v>
      </c>
      <c r="T405" s="24">
        <f t="shared" si="160"/>
        <v>0</v>
      </c>
      <c r="U405" s="24">
        <f t="shared" si="161"/>
        <v>0</v>
      </c>
      <c r="V405" s="4">
        <f t="shared" si="173"/>
        <v>0</v>
      </c>
      <c r="W405" s="4">
        <f t="shared" si="156"/>
        <v>0</v>
      </c>
      <c r="Y405" s="25">
        <f t="shared" si="176"/>
        <v>525</v>
      </c>
      <c r="Z405" s="24">
        <f t="shared" si="177"/>
        <v>3.3</v>
      </c>
      <c r="AA405" s="24">
        <f t="shared" si="178"/>
        <v>393.61053719208343</v>
      </c>
      <c r="AB405" s="24">
        <f t="shared" si="174"/>
        <v>196.67966534088134</v>
      </c>
    </row>
    <row r="406" spans="1:28" ht="14.65" thickBot="1" x14ac:dyDescent="0.5">
      <c r="A406" s="27" t="s">
        <v>463</v>
      </c>
      <c r="B406" s="27">
        <v>62.5</v>
      </c>
      <c r="C406" s="27">
        <f t="shared" si="162"/>
        <v>62.5</v>
      </c>
      <c r="D406" s="4">
        <f t="shared" si="163"/>
        <v>0</v>
      </c>
      <c r="E406" s="4">
        <f t="shared" si="157"/>
        <v>0</v>
      </c>
      <c r="F406" s="4">
        <f t="shared" si="164"/>
        <v>25</v>
      </c>
      <c r="G406" s="4">
        <f t="shared" si="175"/>
        <v>10075</v>
      </c>
      <c r="H406">
        <f t="shared" si="158"/>
        <v>3</v>
      </c>
      <c r="I406" s="24">
        <f t="shared" si="165"/>
        <v>0</v>
      </c>
      <c r="J406" s="24">
        <f t="shared" si="166"/>
        <v>0</v>
      </c>
      <c r="K406" s="24">
        <f t="shared" si="167"/>
        <v>0</v>
      </c>
      <c r="L406" s="25">
        <f t="shared" si="168"/>
        <v>0</v>
      </c>
      <c r="M406" s="24">
        <f t="shared" si="169"/>
        <v>0</v>
      </c>
      <c r="N406" s="19">
        <f t="shared" si="155"/>
        <v>0</v>
      </c>
      <c r="O406" s="19">
        <f t="shared" si="170"/>
        <v>0</v>
      </c>
      <c r="P406" s="19">
        <f t="shared" si="171"/>
        <v>32.131739816948752</v>
      </c>
      <c r="Q406" s="24">
        <f t="shared" si="179"/>
        <v>0</v>
      </c>
      <c r="R406" s="34">
        <f t="shared" si="172"/>
        <v>11</v>
      </c>
      <c r="S406" s="24">
        <f t="shared" si="159"/>
        <v>0</v>
      </c>
      <c r="T406" s="24">
        <f t="shared" si="160"/>
        <v>0</v>
      </c>
      <c r="U406" s="24">
        <f t="shared" si="161"/>
        <v>0</v>
      </c>
      <c r="V406" s="4">
        <f t="shared" si="173"/>
        <v>0</v>
      </c>
      <c r="W406" s="4">
        <f t="shared" si="156"/>
        <v>0</v>
      </c>
      <c r="Y406" s="25">
        <f t="shared" si="176"/>
        <v>525</v>
      </c>
      <c r="Z406" s="24">
        <f t="shared" si="177"/>
        <v>3.3</v>
      </c>
      <c r="AA406" s="24">
        <f t="shared" si="178"/>
        <v>393.61053719208343</v>
      </c>
      <c r="AB406" s="24">
        <f t="shared" si="174"/>
        <v>196.67966534088134</v>
      </c>
    </row>
    <row r="407" spans="1:28" ht="14.65" thickBot="1" x14ac:dyDescent="0.5">
      <c r="A407" s="27" t="s">
        <v>464</v>
      </c>
      <c r="B407" s="27">
        <v>62.5</v>
      </c>
      <c r="C407" s="27">
        <f t="shared" si="162"/>
        <v>62.5</v>
      </c>
      <c r="D407" s="4">
        <f t="shared" si="163"/>
        <v>0</v>
      </c>
      <c r="E407" s="4">
        <f t="shared" si="157"/>
        <v>0</v>
      </c>
      <c r="F407" s="4">
        <f t="shared" si="164"/>
        <v>25</v>
      </c>
      <c r="G407" s="4">
        <f t="shared" si="175"/>
        <v>10100</v>
      </c>
      <c r="H407">
        <f t="shared" si="158"/>
        <v>0</v>
      </c>
      <c r="I407" s="24">
        <f t="shared" si="165"/>
        <v>0</v>
      </c>
      <c r="J407" s="24">
        <f t="shared" si="166"/>
        <v>0</v>
      </c>
      <c r="K407" s="24">
        <f t="shared" si="167"/>
        <v>0</v>
      </c>
      <c r="L407" s="25">
        <f t="shared" si="168"/>
        <v>0</v>
      </c>
      <c r="M407" s="24">
        <f t="shared" si="169"/>
        <v>0</v>
      </c>
      <c r="N407" s="19">
        <f t="shared" si="155"/>
        <v>0</v>
      </c>
      <c r="O407" s="19">
        <f t="shared" si="170"/>
        <v>0</v>
      </c>
      <c r="P407" s="19">
        <f t="shared" si="171"/>
        <v>32.131739816948752</v>
      </c>
      <c r="Q407" s="24">
        <f t="shared" si="179"/>
        <v>0</v>
      </c>
      <c r="R407" s="34">
        <f t="shared" si="172"/>
        <v>11</v>
      </c>
      <c r="S407" s="24">
        <f t="shared" si="159"/>
        <v>0</v>
      </c>
      <c r="T407" s="24">
        <f t="shared" si="160"/>
        <v>0</v>
      </c>
      <c r="U407" s="24">
        <f t="shared" si="161"/>
        <v>0</v>
      </c>
      <c r="V407" s="4">
        <f t="shared" si="173"/>
        <v>0</v>
      </c>
      <c r="W407" s="4">
        <f t="shared" si="156"/>
        <v>0</v>
      </c>
      <c r="Y407" s="25">
        <f t="shared" si="176"/>
        <v>525</v>
      </c>
      <c r="Z407" s="24">
        <f t="shared" si="177"/>
        <v>3.3</v>
      </c>
      <c r="AA407" s="24">
        <f t="shared" si="178"/>
        <v>393.61053719208343</v>
      </c>
      <c r="AB407" s="24">
        <f t="shared" si="174"/>
        <v>196.67966534088134</v>
      </c>
    </row>
    <row r="408" spans="1:28" ht="14.65" thickBot="1" x14ac:dyDescent="0.5">
      <c r="A408" s="27" t="s">
        <v>465</v>
      </c>
      <c r="B408" s="27">
        <v>62.5</v>
      </c>
      <c r="C408" s="27">
        <f t="shared" si="162"/>
        <v>62.5</v>
      </c>
      <c r="D408" s="4">
        <f t="shared" si="163"/>
        <v>0</v>
      </c>
      <c r="E408" s="4">
        <f t="shared" si="157"/>
        <v>0</v>
      </c>
      <c r="F408" s="4">
        <f t="shared" si="164"/>
        <v>25</v>
      </c>
      <c r="G408" s="4">
        <f t="shared" si="175"/>
        <v>10125</v>
      </c>
      <c r="H408">
        <f t="shared" si="158"/>
        <v>1</v>
      </c>
      <c r="I408" s="24">
        <f t="shared" si="165"/>
        <v>0</v>
      </c>
      <c r="J408" s="24">
        <f t="shared" si="166"/>
        <v>0</v>
      </c>
      <c r="K408" s="24">
        <f t="shared" si="167"/>
        <v>0</v>
      </c>
      <c r="L408" s="25">
        <f t="shared" si="168"/>
        <v>0</v>
      </c>
      <c r="M408" s="24">
        <f t="shared" si="169"/>
        <v>0</v>
      </c>
      <c r="N408" s="19">
        <f t="shared" si="155"/>
        <v>0</v>
      </c>
      <c r="O408" s="19">
        <f t="shared" si="170"/>
        <v>0</v>
      </c>
      <c r="P408" s="19">
        <f t="shared" si="171"/>
        <v>32.131739816948752</v>
      </c>
      <c r="Q408" s="24">
        <f t="shared" si="179"/>
        <v>0</v>
      </c>
      <c r="R408" s="34">
        <f t="shared" si="172"/>
        <v>11</v>
      </c>
      <c r="S408" s="24">
        <f t="shared" si="159"/>
        <v>0</v>
      </c>
      <c r="T408" s="24">
        <f t="shared" si="160"/>
        <v>0</v>
      </c>
      <c r="U408" s="24">
        <f t="shared" si="161"/>
        <v>0</v>
      </c>
      <c r="V408" s="4">
        <f t="shared" si="173"/>
        <v>0</v>
      </c>
      <c r="W408" s="4">
        <f t="shared" si="156"/>
        <v>0</v>
      </c>
      <c r="Y408" s="25">
        <f t="shared" si="176"/>
        <v>525</v>
      </c>
      <c r="Z408" s="24">
        <f t="shared" si="177"/>
        <v>3.3</v>
      </c>
      <c r="AA408" s="24">
        <f t="shared" si="178"/>
        <v>393.61053719208343</v>
      </c>
      <c r="AB408" s="24">
        <f t="shared" si="174"/>
        <v>196.67966534088134</v>
      </c>
    </row>
    <row r="409" spans="1:28" ht="14.65" thickBot="1" x14ac:dyDescent="0.5">
      <c r="A409" s="27" t="s">
        <v>466</v>
      </c>
      <c r="B409" s="27">
        <v>62.5</v>
      </c>
      <c r="C409" s="27">
        <f t="shared" si="162"/>
        <v>62.5</v>
      </c>
      <c r="D409" s="4">
        <f t="shared" si="163"/>
        <v>0</v>
      </c>
      <c r="E409" s="4">
        <f t="shared" si="157"/>
        <v>0</v>
      </c>
      <c r="F409" s="4">
        <f t="shared" si="164"/>
        <v>25</v>
      </c>
      <c r="G409" s="4">
        <f t="shared" si="175"/>
        <v>10150</v>
      </c>
      <c r="H409">
        <f t="shared" si="158"/>
        <v>2</v>
      </c>
      <c r="I409" s="24">
        <f t="shared" si="165"/>
        <v>0</v>
      </c>
      <c r="J409" s="24">
        <f t="shared" si="166"/>
        <v>0</v>
      </c>
      <c r="K409" s="24">
        <f t="shared" si="167"/>
        <v>0</v>
      </c>
      <c r="L409" s="25">
        <f t="shared" si="168"/>
        <v>0</v>
      </c>
      <c r="M409" s="24">
        <f t="shared" si="169"/>
        <v>0</v>
      </c>
      <c r="N409" s="19">
        <f t="shared" si="155"/>
        <v>0</v>
      </c>
      <c r="O409" s="19">
        <f t="shared" si="170"/>
        <v>0</v>
      </c>
      <c r="P409" s="19">
        <f t="shared" si="171"/>
        <v>32.131739816948752</v>
      </c>
      <c r="Q409" s="24">
        <f t="shared" si="179"/>
        <v>0</v>
      </c>
      <c r="R409" s="34">
        <f t="shared" si="172"/>
        <v>11</v>
      </c>
      <c r="S409" s="24">
        <f t="shared" si="159"/>
        <v>0</v>
      </c>
      <c r="T409" s="24">
        <f t="shared" si="160"/>
        <v>0</v>
      </c>
      <c r="U409" s="24">
        <f t="shared" si="161"/>
        <v>0</v>
      </c>
      <c r="V409" s="4">
        <f t="shared" si="173"/>
        <v>0</v>
      </c>
      <c r="W409" s="4">
        <f t="shared" si="156"/>
        <v>0</v>
      </c>
      <c r="Y409" s="25">
        <f t="shared" si="176"/>
        <v>525</v>
      </c>
      <c r="Z409" s="24">
        <f t="shared" si="177"/>
        <v>3.3</v>
      </c>
      <c r="AA409" s="24">
        <f t="shared" si="178"/>
        <v>393.61053719208343</v>
      </c>
      <c r="AB409" s="24">
        <f t="shared" si="174"/>
        <v>196.67966534088134</v>
      </c>
    </row>
    <row r="410" spans="1:28" ht="14.65" thickBot="1" x14ac:dyDescent="0.5">
      <c r="A410" s="27" t="s">
        <v>467</v>
      </c>
      <c r="B410" s="27">
        <v>62.5</v>
      </c>
      <c r="C410" s="27">
        <f t="shared" si="162"/>
        <v>62.5</v>
      </c>
      <c r="D410" s="4">
        <f t="shared" si="163"/>
        <v>0</v>
      </c>
      <c r="E410" s="4">
        <f t="shared" si="157"/>
        <v>0</v>
      </c>
      <c r="F410" s="4">
        <f t="shared" si="164"/>
        <v>25</v>
      </c>
      <c r="G410" s="4">
        <f t="shared" si="175"/>
        <v>10175</v>
      </c>
      <c r="H410">
        <f t="shared" si="158"/>
        <v>3</v>
      </c>
      <c r="I410" s="24">
        <f t="shared" si="165"/>
        <v>0</v>
      </c>
      <c r="J410" s="24">
        <f t="shared" si="166"/>
        <v>0</v>
      </c>
      <c r="K410" s="24">
        <f t="shared" si="167"/>
        <v>0</v>
      </c>
      <c r="L410" s="25">
        <f t="shared" si="168"/>
        <v>0</v>
      </c>
      <c r="M410" s="24">
        <f t="shared" si="169"/>
        <v>0</v>
      </c>
      <c r="N410" s="19">
        <f t="shared" si="155"/>
        <v>0</v>
      </c>
      <c r="O410" s="19">
        <f t="shared" si="170"/>
        <v>0</v>
      </c>
      <c r="P410" s="19">
        <f t="shared" si="171"/>
        <v>32.131739816948752</v>
      </c>
      <c r="Q410" s="24">
        <f t="shared" si="179"/>
        <v>0</v>
      </c>
      <c r="R410" s="34">
        <f t="shared" si="172"/>
        <v>11</v>
      </c>
      <c r="S410" s="24">
        <f t="shared" si="159"/>
        <v>0</v>
      </c>
      <c r="T410" s="24">
        <f t="shared" si="160"/>
        <v>0</v>
      </c>
      <c r="U410" s="24">
        <f t="shared" si="161"/>
        <v>0</v>
      </c>
      <c r="V410" s="4">
        <f t="shared" si="173"/>
        <v>0</v>
      </c>
      <c r="W410" s="4">
        <f t="shared" si="156"/>
        <v>0</v>
      </c>
      <c r="Y410" s="25">
        <f t="shared" si="176"/>
        <v>525</v>
      </c>
      <c r="Z410" s="24">
        <f t="shared" si="177"/>
        <v>3.3</v>
      </c>
      <c r="AA410" s="24">
        <f t="shared" si="178"/>
        <v>393.61053719208343</v>
      </c>
      <c r="AB410" s="24">
        <f t="shared" si="174"/>
        <v>196.67966534088134</v>
      </c>
    </row>
    <row r="411" spans="1:28" ht="14.65" thickBot="1" x14ac:dyDescent="0.5">
      <c r="A411" s="27" t="s">
        <v>468</v>
      </c>
      <c r="B411" s="27">
        <v>62.5</v>
      </c>
      <c r="C411" s="27">
        <f t="shared" si="162"/>
        <v>62.5</v>
      </c>
      <c r="D411" s="4">
        <f t="shared" si="163"/>
        <v>0</v>
      </c>
      <c r="E411" s="4">
        <f t="shared" si="157"/>
        <v>0</v>
      </c>
      <c r="F411" s="4">
        <f t="shared" si="164"/>
        <v>25</v>
      </c>
      <c r="G411" s="4">
        <f t="shared" si="175"/>
        <v>10200</v>
      </c>
      <c r="H411">
        <f t="shared" si="158"/>
        <v>0</v>
      </c>
      <c r="I411" s="24">
        <f t="shared" si="165"/>
        <v>0</v>
      </c>
      <c r="J411" s="24">
        <f t="shared" si="166"/>
        <v>0</v>
      </c>
      <c r="K411" s="24">
        <f t="shared" si="167"/>
        <v>0</v>
      </c>
      <c r="L411" s="25">
        <f t="shared" si="168"/>
        <v>0</v>
      </c>
      <c r="M411" s="24">
        <f t="shared" si="169"/>
        <v>0</v>
      </c>
      <c r="N411" s="19">
        <f t="shared" si="155"/>
        <v>0</v>
      </c>
      <c r="O411" s="19">
        <f t="shared" si="170"/>
        <v>0</v>
      </c>
      <c r="P411" s="19">
        <f t="shared" si="171"/>
        <v>32.131739816948752</v>
      </c>
      <c r="Q411" s="24">
        <f t="shared" si="179"/>
        <v>0</v>
      </c>
      <c r="R411" s="34">
        <f t="shared" si="172"/>
        <v>11</v>
      </c>
      <c r="S411" s="24">
        <f t="shared" si="159"/>
        <v>0</v>
      </c>
      <c r="T411" s="24">
        <f t="shared" si="160"/>
        <v>0</v>
      </c>
      <c r="U411" s="24">
        <f t="shared" si="161"/>
        <v>0</v>
      </c>
      <c r="V411" s="4">
        <f t="shared" si="173"/>
        <v>0</v>
      </c>
      <c r="W411" s="4">
        <f t="shared" si="156"/>
        <v>0</v>
      </c>
      <c r="Y411" s="25">
        <f t="shared" si="176"/>
        <v>525</v>
      </c>
      <c r="Z411" s="24">
        <f t="shared" si="177"/>
        <v>3.3</v>
      </c>
      <c r="AA411" s="24">
        <f t="shared" si="178"/>
        <v>393.61053719208343</v>
      </c>
      <c r="AB411" s="24">
        <f t="shared" si="174"/>
        <v>196.67966534088134</v>
      </c>
    </row>
    <row r="412" spans="1:28" ht="14.65" thickBot="1" x14ac:dyDescent="0.5">
      <c r="A412" s="27" t="s">
        <v>469</v>
      </c>
      <c r="B412" s="27">
        <v>62.5</v>
      </c>
      <c r="C412" s="27">
        <f t="shared" si="162"/>
        <v>62.5</v>
      </c>
      <c r="D412" s="4">
        <f t="shared" si="163"/>
        <v>0</v>
      </c>
      <c r="E412" s="4">
        <f t="shared" si="157"/>
        <v>0</v>
      </c>
      <c r="F412" s="4">
        <f t="shared" si="164"/>
        <v>25</v>
      </c>
      <c r="G412" s="4">
        <f t="shared" si="175"/>
        <v>10225</v>
      </c>
      <c r="H412">
        <f t="shared" si="158"/>
        <v>1</v>
      </c>
      <c r="I412" s="24">
        <f t="shared" si="165"/>
        <v>0</v>
      </c>
      <c r="J412" s="24">
        <f t="shared" si="166"/>
        <v>0</v>
      </c>
      <c r="K412" s="24">
        <f t="shared" si="167"/>
        <v>0</v>
      </c>
      <c r="L412" s="25">
        <f t="shared" si="168"/>
        <v>0</v>
      </c>
      <c r="M412" s="24">
        <f t="shared" si="169"/>
        <v>0</v>
      </c>
      <c r="N412" s="19">
        <f t="shared" si="155"/>
        <v>0</v>
      </c>
      <c r="O412" s="19">
        <f t="shared" si="170"/>
        <v>0</v>
      </c>
      <c r="P412" s="19">
        <f t="shared" si="171"/>
        <v>32.131739816948752</v>
      </c>
      <c r="Q412" s="24">
        <f t="shared" si="179"/>
        <v>0</v>
      </c>
      <c r="R412" s="34">
        <f t="shared" si="172"/>
        <v>11</v>
      </c>
      <c r="S412" s="24">
        <f t="shared" si="159"/>
        <v>0</v>
      </c>
      <c r="T412" s="24">
        <f t="shared" si="160"/>
        <v>0</v>
      </c>
      <c r="U412" s="24">
        <f t="shared" si="161"/>
        <v>0</v>
      </c>
      <c r="V412" s="4">
        <f t="shared" si="173"/>
        <v>0</v>
      </c>
      <c r="W412" s="4">
        <f t="shared" si="156"/>
        <v>0</v>
      </c>
      <c r="Y412" s="25">
        <f t="shared" si="176"/>
        <v>525</v>
      </c>
      <c r="Z412" s="24">
        <f t="shared" si="177"/>
        <v>3.3</v>
      </c>
      <c r="AA412" s="24">
        <f t="shared" si="178"/>
        <v>393.61053719208343</v>
      </c>
      <c r="AB412" s="24">
        <f t="shared" si="174"/>
        <v>196.67966534088134</v>
      </c>
    </row>
    <row r="413" spans="1:28" ht="14.65" thickBot="1" x14ac:dyDescent="0.5">
      <c r="A413" s="27" t="s">
        <v>470</v>
      </c>
      <c r="B413" s="27">
        <v>62.5</v>
      </c>
      <c r="C413" s="27">
        <f t="shared" si="162"/>
        <v>62.5</v>
      </c>
      <c r="D413" s="4">
        <f t="shared" si="163"/>
        <v>0</v>
      </c>
      <c r="E413" s="4">
        <f t="shared" si="157"/>
        <v>0</v>
      </c>
      <c r="F413" s="4">
        <f t="shared" si="164"/>
        <v>25</v>
      </c>
      <c r="G413" s="4">
        <f t="shared" si="175"/>
        <v>10250</v>
      </c>
      <c r="H413">
        <f t="shared" si="158"/>
        <v>2</v>
      </c>
      <c r="I413" s="24">
        <f t="shared" si="165"/>
        <v>0</v>
      </c>
      <c r="J413" s="24">
        <f t="shared" si="166"/>
        <v>0</v>
      </c>
      <c r="K413" s="24">
        <f t="shared" si="167"/>
        <v>0</v>
      </c>
      <c r="L413" s="25">
        <f t="shared" si="168"/>
        <v>0</v>
      </c>
      <c r="M413" s="24">
        <f t="shared" si="169"/>
        <v>0</v>
      </c>
      <c r="N413" s="19">
        <f t="shared" si="155"/>
        <v>0</v>
      </c>
      <c r="O413" s="19">
        <f t="shared" si="170"/>
        <v>0</v>
      </c>
      <c r="P413" s="19">
        <f t="shared" si="171"/>
        <v>32.131739816948752</v>
      </c>
      <c r="Q413" s="24">
        <f t="shared" si="179"/>
        <v>0</v>
      </c>
      <c r="R413" s="34">
        <f t="shared" si="172"/>
        <v>11</v>
      </c>
      <c r="S413" s="24">
        <f t="shared" si="159"/>
        <v>0</v>
      </c>
      <c r="T413" s="24">
        <f t="shared" si="160"/>
        <v>0</v>
      </c>
      <c r="U413" s="24">
        <f t="shared" si="161"/>
        <v>0</v>
      </c>
      <c r="V413" s="4">
        <f t="shared" si="173"/>
        <v>0</v>
      </c>
      <c r="W413" s="4">
        <f t="shared" si="156"/>
        <v>0</v>
      </c>
      <c r="Y413" s="25">
        <f t="shared" si="176"/>
        <v>525</v>
      </c>
      <c r="Z413" s="24">
        <f t="shared" si="177"/>
        <v>3.3</v>
      </c>
      <c r="AA413" s="24">
        <f t="shared" si="178"/>
        <v>393.61053719208343</v>
      </c>
      <c r="AB413" s="24">
        <f t="shared" si="174"/>
        <v>196.67966534088134</v>
      </c>
    </row>
    <row r="414" spans="1:28" ht="14.65" thickBot="1" x14ac:dyDescent="0.5">
      <c r="A414" s="27" t="s">
        <v>471</v>
      </c>
      <c r="B414" s="27">
        <v>62.5</v>
      </c>
      <c r="C414" s="27">
        <f t="shared" si="162"/>
        <v>62.5</v>
      </c>
      <c r="D414" s="4">
        <f t="shared" si="163"/>
        <v>0</v>
      </c>
      <c r="E414" s="4">
        <f t="shared" si="157"/>
        <v>0</v>
      </c>
      <c r="F414" s="4">
        <f t="shared" si="164"/>
        <v>25</v>
      </c>
      <c r="G414" s="4">
        <f t="shared" si="175"/>
        <v>10275</v>
      </c>
      <c r="H414">
        <f t="shared" si="158"/>
        <v>3</v>
      </c>
      <c r="I414" s="24">
        <f t="shared" si="165"/>
        <v>0</v>
      </c>
      <c r="J414" s="24">
        <f t="shared" si="166"/>
        <v>0</v>
      </c>
      <c r="K414" s="24">
        <f t="shared" si="167"/>
        <v>0</v>
      </c>
      <c r="L414" s="25">
        <f t="shared" si="168"/>
        <v>0</v>
      </c>
      <c r="M414" s="24">
        <f t="shared" si="169"/>
        <v>0</v>
      </c>
      <c r="N414" s="19">
        <f t="shared" si="155"/>
        <v>0</v>
      </c>
      <c r="O414" s="19">
        <f t="shared" si="170"/>
        <v>0</v>
      </c>
      <c r="P414" s="19">
        <f t="shared" si="171"/>
        <v>32.131739816948752</v>
      </c>
      <c r="Q414" s="24">
        <f t="shared" si="179"/>
        <v>0</v>
      </c>
      <c r="R414" s="34">
        <f t="shared" si="172"/>
        <v>11</v>
      </c>
      <c r="S414" s="24">
        <f t="shared" si="159"/>
        <v>0</v>
      </c>
      <c r="T414" s="24">
        <f t="shared" si="160"/>
        <v>0</v>
      </c>
      <c r="U414" s="24">
        <f t="shared" si="161"/>
        <v>0</v>
      </c>
      <c r="V414" s="4">
        <f t="shared" si="173"/>
        <v>0</v>
      </c>
      <c r="W414" s="4">
        <f t="shared" si="156"/>
        <v>0</v>
      </c>
      <c r="Y414" s="25">
        <f t="shared" si="176"/>
        <v>525</v>
      </c>
      <c r="Z414" s="24">
        <f t="shared" si="177"/>
        <v>3.3</v>
      </c>
      <c r="AA414" s="24">
        <f t="shared" si="178"/>
        <v>393.61053719208343</v>
      </c>
      <c r="AB414" s="24">
        <f t="shared" si="174"/>
        <v>196.67966534088134</v>
      </c>
    </row>
    <row r="415" spans="1:28" ht="14.65" thickBot="1" x14ac:dyDescent="0.5">
      <c r="A415" s="27" t="s">
        <v>472</v>
      </c>
      <c r="B415" s="27">
        <v>62.5</v>
      </c>
      <c r="C415" s="27">
        <f t="shared" si="162"/>
        <v>62.5</v>
      </c>
      <c r="D415" s="4">
        <f t="shared" si="163"/>
        <v>0</v>
      </c>
      <c r="E415" s="4">
        <f t="shared" si="157"/>
        <v>0</v>
      </c>
      <c r="F415" s="4">
        <f t="shared" si="164"/>
        <v>25</v>
      </c>
      <c r="G415" s="4">
        <f t="shared" si="175"/>
        <v>10300</v>
      </c>
      <c r="H415">
        <f t="shared" si="158"/>
        <v>0</v>
      </c>
      <c r="I415" s="24">
        <f t="shared" si="165"/>
        <v>0</v>
      </c>
      <c r="J415" s="24">
        <f t="shared" si="166"/>
        <v>0</v>
      </c>
      <c r="K415" s="24">
        <f t="shared" si="167"/>
        <v>0</v>
      </c>
      <c r="L415" s="25">
        <f t="shared" si="168"/>
        <v>0</v>
      </c>
      <c r="M415" s="24">
        <f t="shared" si="169"/>
        <v>0</v>
      </c>
      <c r="N415" s="19">
        <f t="shared" si="155"/>
        <v>0</v>
      </c>
      <c r="O415" s="19">
        <f t="shared" si="170"/>
        <v>0</v>
      </c>
      <c r="P415" s="19">
        <f t="shared" si="171"/>
        <v>32.131739816948752</v>
      </c>
      <c r="Q415" s="24">
        <f t="shared" si="179"/>
        <v>0</v>
      </c>
      <c r="R415" s="34">
        <f t="shared" si="172"/>
        <v>11</v>
      </c>
      <c r="S415" s="24">
        <f t="shared" si="159"/>
        <v>0</v>
      </c>
      <c r="T415" s="24">
        <f t="shared" si="160"/>
        <v>0</v>
      </c>
      <c r="U415" s="24">
        <f t="shared" si="161"/>
        <v>0</v>
      </c>
      <c r="V415" s="4">
        <f t="shared" si="173"/>
        <v>0</v>
      </c>
      <c r="W415" s="4">
        <f t="shared" si="156"/>
        <v>0</v>
      </c>
      <c r="Y415" s="25">
        <f t="shared" si="176"/>
        <v>525</v>
      </c>
      <c r="Z415" s="24">
        <f t="shared" si="177"/>
        <v>3.3</v>
      </c>
      <c r="AA415" s="24">
        <f t="shared" si="178"/>
        <v>393.61053719208343</v>
      </c>
      <c r="AB415" s="24">
        <f t="shared" si="174"/>
        <v>196.67966534088134</v>
      </c>
    </row>
    <row r="416" spans="1:28" ht="14.65" thickBot="1" x14ac:dyDescent="0.5">
      <c r="A416" s="27" t="s">
        <v>473</v>
      </c>
      <c r="B416" s="27">
        <v>62.5</v>
      </c>
      <c r="C416" s="27">
        <f t="shared" si="162"/>
        <v>62.5</v>
      </c>
      <c r="D416" s="4">
        <f t="shared" si="163"/>
        <v>0</v>
      </c>
      <c r="E416" s="4">
        <f t="shared" si="157"/>
        <v>0</v>
      </c>
      <c r="F416" s="4">
        <f t="shared" si="164"/>
        <v>25</v>
      </c>
      <c r="G416" s="4">
        <f t="shared" si="175"/>
        <v>10325</v>
      </c>
      <c r="H416">
        <f t="shared" si="158"/>
        <v>1</v>
      </c>
      <c r="I416" s="24">
        <f t="shared" si="165"/>
        <v>0</v>
      </c>
      <c r="J416" s="24">
        <f t="shared" si="166"/>
        <v>0</v>
      </c>
      <c r="K416" s="24">
        <f t="shared" si="167"/>
        <v>0</v>
      </c>
      <c r="L416" s="25">
        <f t="shared" si="168"/>
        <v>0</v>
      </c>
      <c r="M416" s="24">
        <f t="shared" si="169"/>
        <v>0</v>
      </c>
      <c r="N416" s="19">
        <f t="shared" si="155"/>
        <v>0</v>
      </c>
      <c r="O416" s="19">
        <f t="shared" si="170"/>
        <v>0</v>
      </c>
      <c r="P416" s="19">
        <f t="shared" si="171"/>
        <v>32.131739816948752</v>
      </c>
      <c r="Q416" s="24">
        <f t="shared" si="179"/>
        <v>0</v>
      </c>
      <c r="R416" s="34">
        <f t="shared" si="172"/>
        <v>11</v>
      </c>
      <c r="S416" s="24">
        <f t="shared" si="159"/>
        <v>0</v>
      </c>
      <c r="T416" s="24">
        <f t="shared" si="160"/>
        <v>0</v>
      </c>
      <c r="U416" s="24">
        <f t="shared" si="161"/>
        <v>0</v>
      </c>
      <c r="V416" s="4">
        <f t="shared" si="173"/>
        <v>0</v>
      </c>
      <c r="W416" s="4">
        <f t="shared" si="156"/>
        <v>0</v>
      </c>
      <c r="Y416" s="25">
        <f t="shared" si="176"/>
        <v>525</v>
      </c>
      <c r="Z416" s="24">
        <f t="shared" si="177"/>
        <v>3.3</v>
      </c>
      <c r="AA416" s="24">
        <f t="shared" si="178"/>
        <v>393.61053719208343</v>
      </c>
      <c r="AB416" s="24">
        <f t="shared" si="174"/>
        <v>196.67966534088134</v>
      </c>
    </row>
    <row r="417" spans="1:28" ht="14.65" thickBot="1" x14ac:dyDescent="0.5">
      <c r="A417" s="27" t="s">
        <v>474</v>
      </c>
      <c r="B417" s="27">
        <v>62.5</v>
      </c>
      <c r="C417" s="27">
        <f t="shared" si="162"/>
        <v>62.5</v>
      </c>
      <c r="D417" s="4">
        <f t="shared" si="163"/>
        <v>0</v>
      </c>
      <c r="E417" s="4">
        <f t="shared" si="157"/>
        <v>0</v>
      </c>
      <c r="F417" s="4">
        <f t="shared" si="164"/>
        <v>25</v>
      </c>
      <c r="G417" s="4">
        <f t="shared" si="175"/>
        <v>10350</v>
      </c>
      <c r="H417">
        <f t="shared" si="158"/>
        <v>2</v>
      </c>
      <c r="I417" s="24">
        <f t="shared" si="165"/>
        <v>0</v>
      </c>
      <c r="J417" s="24">
        <f t="shared" si="166"/>
        <v>0</v>
      </c>
      <c r="K417" s="24">
        <f t="shared" si="167"/>
        <v>0</v>
      </c>
      <c r="L417" s="25">
        <f t="shared" si="168"/>
        <v>0</v>
      </c>
      <c r="M417" s="24">
        <f t="shared" si="169"/>
        <v>0</v>
      </c>
      <c r="N417" s="19">
        <f t="shared" si="155"/>
        <v>0</v>
      </c>
      <c r="O417" s="19">
        <f t="shared" si="170"/>
        <v>0</v>
      </c>
      <c r="P417" s="19">
        <f t="shared" si="171"/>
        <v>32.131739816948752</v>
      </c>
      <c r="Q417" s="24">
        <f t="shared" si="179"/>
        <v>0</v>
      </c>
      <c r="R417" s="34">
        <f t="shared" si="172"/>
        <v>11</v>
      </c>
      <c r="S417" s="24">
        <f t="shared" si="159"/>
        <v>0</v>
      </c>
      <c r="T417" s="24">
        <f t="shared" si="160"/>
        <v>0</v>
      </c>
      <c r="U417" s="24">
        <f t="shared" si="161"/>
        <v>0</v>
      </c>
      <c r="V417" s="4">
        <f t="shared" si="173"/>
        <v>0</v>
      </c>
      <c r="W417" s="4">
        <f t="shared" si="156"/>
        <v>0</v>
      </c>
      <c r="Y417" s="25">
        <f t="shared" si="176"/>
        <v>525</v>
      </c>
      <c r="Z417" s="24">
        <f t="shared" si="177"/>
        <v>3.3</v>
      </c>
      <c r="AA417" s="24">
        <f t="shared" si="178"/>
        <v>393.61053719208343</v>
      </c>
      <c r="AB417" s="24">
        <f t="shared" si="174"/>
        <v>196.67966534088134</v>
      </c>
    </row>
    <row r="418" spans="1:28" ht="14.65" thickBot="1" x14ac:dyDescent="0.5">
      <c r="A418" s="27" t="s">
        <v>475</v>
      </c>
      <c r="B418" s="27">
        <v>62.5</v>
      </c>
      <c r="C418" s="27">
        <f t="shared" si="162"/>
        <v>62.5</v>
      </c>
      <c r="D418" s="4">
        <f t="shared" si="163"/>
        <v>0</v>
      </c>
      <c r="E418" s="4">
        <f t="shared" si="157"/>
        <v>0</v>
      </c>
      <c r="F418" s="4">
        <f t="shared" si="164"/>
        <v>25</v>
      </c>
      <c r="G418" s="4">
        <f t="shared" si="175"/>
        <v>10375</v>
      </c>
      <c r="H418">
        <f t="shared" si="158"/>
        <v>3</v>
      </c>
      <c r="I418" s="24">
        <f t="shared" si="165"/>
        <v>0</v>
      </c>
      <c r="J418" s="24">
        <f t="shared" si="166"/>
        <v>0</v>
      </c>
      <c r="K418" s="24">
        <f t="shared" si="167"/>
        <v>0</v>
      </c>
      <c r="L418" s="25">
        <f t="shared" si="168"/>
        <v>0</v>
      </c>
      <c r="M418" s="24">
        <f t="shared" si="169"/>
        <v>0</v>
      </c>
      <c r="N418" s="19">
        <f t="shared" si="155"/>
        <v>0</v>
      </c>
      <c r="O418" s="19">
        <f t="shared" si="170"/>
        <v>0</v>
      </c>
      <c r="P418" s="19">
        <f t="shared" si="171"/>
        <v>32.131739816948752</v>
      </c>
      <c r="Q418" s="24">
        <f t="shared" si="179"/>
        <v>0</v>
      </c>
      <c r="R418" s="34">
        <f t="shared" si="172"/>
        <v>11</v>
      </c>
      <c r="S418" s="24">
        <f t="shared" si="159"/>
        <v>0</v>
      </c>
      <c r="T418" s="24">
        <f t="shared" si="160"/>
        <v>0</v>
      </c>
      <c r="U418" s="24">
        <f t="shared" si="161"/>
        <v>0</v>
      </c>
      <c r="V418" s="4">
        <f t="shared" si="173"/>
        <v>0</v>
      </c>
      <c r="W418" s="4">
        <f t="shared" si="156"/>
        <v>0</v>
      </c>
      <c r="Y418" s="25">
        <f t="shared" si="176"/>
        <v>525</v>
      </c>
      <c r="Z418" s="24">
        <f t="shared" si="177"/>
        <v>3.3</v>
      </c>
      <c r="AA418" s="24">
        <f t="shared" si="178"/>
        <v>393.61053719208343</v>
      </c>
      <c r="AB418" s="24">
        <f t="shared" si="174"/>
        <v>196.67966534088134</v>
      </c>
    </row>
    <row r="419" spans="1:28" ht="14.65" thickBot="1" x14ac:dyDescent="0.5">
      <c r="A419" s="27" t="s">
        <v>476</v>
      </c>
      <c r="B419" s="27">
        <v>62.5</v>
      </c>
      <c r="C419" s="27">
        <f t="shared" si="162"/>
        <v>62.5</v>
      </c>
      <c r="D419" s="4">
        <f t="shared" si="163"/>
        <v>0</v>
      </c>
      <c r="E419" s="4">
        <f t="shared" si="157"/>
        <v>0</v>
      </c>
      <c r="F419" s="4">
        <f t="shared" si="164"/>
        <v>25</v>
      </c>
      <c r="G419" s="4">
        <f t="shared" si="175"/>
        <v>10400</v>
      </c>
      <c r="H419">
        <f t="shared" si="158"/>
        <v>0</v>
      </c>
      <c r="I419" s="24">
        <f t="shared" si="165"/>
        <v>0</v>
      </c>
      <c r="J419" s="24">
        <f t="shared" si="166"/>
        <v>0</v>
      </c>
      <c r="K419" s="24">
        <f t="shared" si="167"/>
        <v>0</v>
      </c>
      <c r="L419" s="25">
        <f t="shared" si="168"/>
        <v>0</v>
      </c>
      <c r="M419" s="24">
        <f t="shared" si="169"/>
        <v>0</v>
      </c>
      <c r="N419" s="19">
        <f t="shared" si="155"/>
        <v>0</v>
      </c>
      <c r="O419" s="19">
        <f t="shared" si="170"/>
        <v>0</v>
      </c>
      <c r="P419" s="19">
        <f t="shared" si="171"/>
        <v>32.131739816948752</v>
      </c>
      <c r="Q419" s="24">
        <f t="shared" si="179"/>
        <v>0</v>
      </c>
      <c r="R419" s="34">
        <f t="shared" si="172"/>
        <v>11</v>
      </c>
      <c r="S419" s="24">
        <f t="shared" si="159"/>
        <v>0</v>
      </c>
      <c r="T419" s="24">
        <f t="shared" si="160"/>
        <v>0</v>
      </c>
      <c r="U419" s="24">
        <f t="shared" si="161"/>
        <v>0</v>
      </c>
      <c r="V419" s="4">
        <f t="shared" si="173"/>
        <v>0</v>
      </c>
      <c r="W419" s="4">
        <f t="shared" si="156"/>
        <v>0</v>
      </c>
      <c r="Y419" s="25">
        <f t="shared" si="176"/>
        <v>525</v>
      </c>
      <c r="Z419" s="24">
        <f t="shared" si="177"/>
        <v>3.3</v>
      </c>
      <c r="AA419" s="24">
        <f t="shared" si="178"/>
        <v>393.61053719208343</v>
      </c>
      <c r="AB419" s="24">
        <f t="shared" si="174"/>
        <v>196.67966534088134</v>
      </c>
    </row>
    <row r="420" spans="1:28" ht="14.65" thickBot="1" x14ac:dyDescent="0.5">
      <c r="A420" s="27" t="s">
        <v>477</v>
      </c>
      <c r="B420" s="27">
        <v>62.5</v>
      </c>
      <c r="C420" s="27">
        <f t="shared" si="162"/>
        <v>62.5</v>
      </c>
      <c r="D420" s="4">
        <f t="shared" si="163"/>
        <v>0</v>
      </c>
      <c r="E420" s="4">
        <f t="shared" si="157"/>
        <v>0</v>
      </c>
      <c r="F420" s="4">
        <f t="shared" si="164"/>
        <v>25</v>
      </c>
      <c r="G420" s="4">
        <f t="shared" si="175"/>
        <v>10425</v>
      </c>
      <c r="H420">
        <f t="shared" si="158"/>
        <v>1</v>
      </c>
      <c r="I420" s="24">
        <f t="shared" si="165"/>
        <v>0</v>
      </c>
      <c r="J420" s="24">
        <f t="shared" si="166"/>
        <v>0</v>
      </c>
      <c r="K420" s="24">
        <f t="shared" si="167"/>
        <v>0</v>
      </c>
      <c r="L420" s="25">
        <f t="shared" si="168"/>
        <v>0</v>
      </c>
      <c r="M420" s="24">
        <f t="shared" si="169"/>
        <v>0</v>
      </c>
      <c r="N420" s="19">
        <f t="shared" si="155"/>
        <v>0</v>
      </c>
      <c r="O420" s="19">
        <f t="shared" si="170"/>
        <v>0</v>
      </c>
      <c r="P420" s="19">
        <f t="shared" si="171"/>
        <v>32.131739816948752</v>
      </c>
      <c r="Q420" s="24">
        <f t="shared" si="179"/>
        <v>0</v>
      </c>
      <c r="R420" s="34">
        <f t="shared" si="172"/>
        <v>11</v>
      </c>
      <c r="S420" s="24">
        <f t="shared" si="159"/>
        <v>0</v>
      </c>
      <c r="T420" s="24">
        <f t="shared" si="160"/>
        <v>0</v>
      </c>
      <c r="U420" s="24">
        <f t="shared" si="161"/>
        <v>0</v>
      </c>
      <c r="V420" s="4">
        <f t="shared" si="173"/>
        <v>0</v>
      </c>
      <c r="W420" s="4">
        <f t="shared" si="156"/>
        <v>0</v>
      </c>
      <c r="Y420" s="25">
        <f t="shared" si="176"/>
        <v>525</v>
      </c>
      <c r="Z420" s="24">
        <f t="shared" si="177"/>
        <v>3.3</v>
      </c>
      <c r="AA420" s="24">
        <f t="shared" si="178"/>
        <v>393.61053719208343</v>
      </c>
      <c r="AB420" s="24">
        <f t="shared" si="174"/>
        <v>196.67966534088134</v>
      </c>
    </row>
    <row r="421" spans="1:28" ht="14.65" thickBot="1" x14ac:dyDescent="0.5">
      <c r="A421" s="27" t="s">
        <v>478</v>
      </c>
      <c r="B421" s="27">
        <v>62.5</v>
      </c>
      <c r="C421" s="27">
        <f t="shared" si="162"/>
        <v>62.5</v>
      </c>
      <c r="D421" s="4">
        <f t="shared" si="163"/>
        <v>0</v>
      </c>
      <c r="E421" s="4">
        <f t="shared" si="157"/>
        <v>0</v>
      </c>
      <c r="F421" s="4">
        <f t="shared" si="164"/>
        <v>25</v>
      </c>
      <c r="G421" s="4">
        <f t="shared" si="175"/>
        <v>10450</v>
      </c>
      <c r="H421">
        <f t="shared" si="158"/>
        <v>2</v>
      </c>
      <c r="I421" s="24">
        <f t="shared" si="165"/>
        <v>0</v>
      </c>
      <c r="J421" s="24">
        <f t="shared" si="166"/>
        <v>0</v>
      </c>
      <c r="K421" s="24">
        <f t="shared" si="167"/>
        <v>0</v>
      </c>
      <c r="L421" s="25">
        <f t="shared" si="168"/>
        <v>0</v>
      </c>
      <c r="M421" s="24">
        <f t="shared" si="169"/>
        <v>0</v>
      </c>
      <c r="N421" s="19">
        <f t="shared" si="155"/>
        <v>0</v>
      </c>
      <c r="O421" s="19">
        <f t="shared" si="170"/>
        <v>0</v>
      </c>
      <c r="P421" s="19">
        <f t="shared" si="171"/>
        <v>32.131739816948752</v>
      </c>
      <c r="Q421" s="24">
        <f t="shared" si="179"/>
        <v>0</v>
      </c>
      <c r="R421" s="34">
        <f t="shared" si="172"/>
        <v>11</v>
      </c>
      <c r="S421" s="24">
        <f t="shared" si="159"/>
        <v>0</v>
      </c>
      <c r="T421" s="24">
        <f t="shared" si="160"/>
        <v>0</v>
      </c>
      <c r="U421" s="24">
        <f t="shared" si="161"/>
        <v>0</v>
      </c>
      <c r="V421" s="4">
        <f t="shared" si="173"/>
        <v>0</v>
      </c>
      <c r="W421" s="4">
        <f t="shared" si="156"/>
        <v>0</v>
      </c>
      <c r="Y421" s="25">
        <f t="shared" si="176"/>
        <v>525</v>
      </c>
      <c r="Z421" s="24">
        <f t="shared" si="177"/>
        <v>3.3</v>
      </c>
      <c r="AA421" s="24">
        <f t="shared" si="178"/>
        <v>393.61053719208343</v>
      </c>
      <c r="AB421" s="24">
        <f t="shared" si="174"/>
        <v>196.67966534088134</v>
      </c>
    </row>
    <row r="422" spans="1:28" ht="14.65" thickBot="1" x14ac:dyDescent="0.5">
      <c r="A422" s="27" t="s">
        <v>479</v>
      </c>
      <c r="B422" s="27">
        <v>62.5</v>
      </c>
      <c r="C422" s="27">
        <f t="shared" si="162"/>
        <v>62.5</v>
      </c>
      <c r="D422" s="4">
        <f t="shared" si="163"/>
        <v>0</v>
      </c>
      <c r="E422" s="4">
        <f t="shared" si="157"/>
        <v>0</v>
      </c>
      <c r="F422" s="4">
        <f t="shared" si="164"/>
        <v>25</v>
      </c>
      <c r="G422" s="4">
        <f t="shared" si="175"/>
        <v>10475</v>
      </c>
      <c r="H422">
        <f t="shared" si="158"/>
        <v>3</v>
      </c>
      <c r="I422" s="24">
        <f t="shared" si="165"/>
        <v>0</v>
      </c>
      <c r="J422" s="24">
        <f t="shared" si="166"/>
        <v>0</v>
      </c>
      <c r="K422" s="24">
        <f t="shared" si="167"/>
        <v>0</v>
      </c>
      <c r="L422" s="25">
        <f t="shared" si="168"/>
        <v>0</v>
      </c>
      <c r="M422" s="24">
        <f t="shared" si="169"/>
        <v>0</v>
      </c>
      <c r="N422" s="19">
        <f t="shared" si="155"/>
        <v>0</v>
      </c>
      <c r="O422" s="19">
        <f t="shared" si="170"/>
        <v>0</v>
      </c>
      <c r="P422" s="19">
        <f t="shared" si="171"/>
        <v>32.131739816948752</v>
      </c>
      <c r="Q422" s="24">
        <f t="shared" si="179"/>
        <v>0</v>
      </c>
      <c r="R422" s="34">
        <f t="shared" si="172"/>
        <v>11</v>
      </c>
      <c r="S422" s="24">
        <f t="shared" si="159"/>
        <v>0</v>
      </c>
      <c r="T422" s="24">
        <f t="shared" si="160"/>
        <v>0</v>
      </c>
      <c r="U422" s="24">
        <f t="shared" si="161"/>
        <v>0</v>
      </c>
      <c r="V422" s="4">
        <f t="shared" si="173"/>
        <v>0</v>
      </c>
      <c r="W422" s="4">
        <f t="shared" si="156"/>
        <v>0</v>
      </c>
      <c r="Y422" s="25">
        <f t="shared" si="176"/>
        <v>525</v>
      </c>
      <c r="Z422" s="24">
        <f t="shared" si="177"/>
        <v>3.3</v>
      </c>
      <c r="AA422" s="24">
        <f t="shared" si="178"/>
        <v>393.61053719208343</v>
      </c>
      <c r="AB422" s="24">
        <f t="shared" si="174"/>
        <v>196.67966534088134</v>
      </c>
    </row>
    <row r="423" spans="1:28" ht="14.65" thickBot="1" x14ac:dyDescent="0.5">
      <c r="A423" s="27" t="s">
        <v>480</v>
      </c>
      <c r="B423" s="27">
        <v>62.5</v>
      </c>
      <c r="C423" s="27">
        <f t="shared" si="162"/>
        <v>62.5</v>
      </c>
      <c r="D423" s="4">
        <f t="shared" si="163"/>
        <v>0</v>
      </c>
      <c r="E423" s="4">
        <f t="shared" si="157"/>
        <v>0</v>
      </c>
      <c r="F423" s="4">
        <f t="shared" si="164"/>
        <v>25</v>
      </c>
      <c r="G423" s="4">
        <f t="shared" si="175"/>
        <v>10500</v>
      </c>
      <c r="H423">
        <f t="shared" si="158"/>
        <v>0</v>
      </c>
      <c r="I423" s="24">
        <f t="shared" si="165"/>
        <v>0</v>
      </c>
      <c r="J423" s="24">
        <f t="shared" si="166"/>
        <v>0</v>
      </c>
      <c r="K423" s="24">
        <f t="shared" si="167"/>
        <v>0</v>
      </c>
      <c r="L423" s="25">
        <f t="shared" si="168"/>
        <v>0</v>
      </c>
      <c r="M423" s="24">
        <f t="shared" si="169"/>
        <v>0</v>
      </c>
      <c r="N423" s="19">
        <f t="shared" si="155"/>
        <v>0</v>
      </c>
      <c r="O423" s="19">
        <f t="shared" si="170"/>
        <v>0</v>
      </c>
      <c r="P423" s="19">
        <f t="shared" si="171"/>
        <v>32.131739816948752</v>
      </c>
      <c r="Q423" s="24">
        <f t="shared" si="179"/>
        <v>0</v>
      </c>
      <c r="R423" s="34">
        <f t="shared" si="172"/>
        <v>11</v>
      </c>
      <c r="S423" s="24">
        <f t="shared" si="159"/>
        <v>0</v>
      </c>
      <c r="T423" s="24">
        <f t="shared" si="160"/>
        <v>0</v>
      </c>
      <c r="U423" s="24">
        <f t="shared" si="161"/>
        <v>0</v>
      </c>
      <c r="V423" s="4">
        <f t="shared" si="173"/>
        <v>0</v>
      </c>
      <c r="W423" s="4">
        <f t="shared" si="156"/>
        <v>0</v>
      </c>
      <c r="Y423" s="25">
        <f t="shared" si="176"/>
        <v>525</v>
      </c>
      <c r="Z423" s="24">
        <f t="shared" si="177"/>
        <v>3.3</v>
      </c>
      <c r="AA423" s="24">
        <f t="shared" si="178"/>
        <v>393.61053719208343</v>
      </c>
      <c r="AB423" s="24">
        <f t="shared" si="174"/>
        <v>196.67966534088134</v>
      </c>
    </row>
    <row r="424" spans="1:28" ht="14.65" thickBot="1" x14ac:dyDescent="0.5">
      <c r="A424" s="27" t="s">
        <v>481</v>
      </c>
      <c r="B424" s="27">
        <v>62.5</v>
      </c>
      <c r="C424" s="27">
        <f t="shared" si="162"/>
        <v>62.5</v>
      </c>
      <c r="D424" s="4">
        <f t="shared" si="163"/>
        <v>0</v>
      </c>
      <c r="E424" s="4">
        <f t="shared" si="157"/>
        <v>0</v>
      </c>
      <c r="F424" s="4">
        <f t="shared" si="164"/>
        <v>25</v>
      </c>
      <c r="G424" s="4">
        <f t="shared" si="175"/>
        <v>10525</v>
      </c>
      <c r="H424">
        <f t="shared" si="158"/>
        <v>1</v>
      </c>
      <c r="I424" s="24">
        <f t="shared" si="165"/>
        <v>0</v>
      </c>
      <c r="J424" s="24">
        <f t="shared" si="166"/>
        <v>0</v>
      </c>
      <c r="K424" s="24">
        <f t="shared" si="167"/>
        <v>0</v>
      </c>
      <c r="L424" s="25">
        <f t="shared" si="168"/>
        <v>0</v>
      </c>
      <c r="M424" s="24">
        <f t="shared" si="169"/>
        <v>0</v>
      </c>
      <c r="N424" s="19">
        <f t="shared" si="155"/>
        <v>0</v>
      </c>
      <c r="O424" s="19">
        <f t="shared" si="170"/>
        <v>0</v>
      </c>
      <c r="P424" s="19">
        <f t="shared" si="171"/>
        <v>32.131739816948752</v>
      </c>
      <c r="Q424" s="24">
        <f t="shared" si="179"/>
        <v>0</v>
      </c>
      <c r="R424" s="34">
        <f t="shared" si="172"/>
        <v>11</v>
      </c>
      <c r="S424" s="24">
        <f t="shared" si="159"/>
        <v>0</v>
      </c>
      <c r="T424" s="24">
        <f t="shared" si="160"/>
        <v>0</v>
      </c>
      <c r="U424" s="24">
        <f t="shared" si="161"/>
        <v>0</v>
      </c>
      <c r="V424" s="4">
        <f t="shared" si="173"/>
        <v>0</v>
      </c>
      <c r="W424" s="4">
        <f t="shared" si="156"/>
        <v>0</v>
      </c>
      <c r="Y424" s="25">
        <f t="shared" si="176"/>
        <v>525</v>
      </c>
      <c r="Z424" s="24">
        <f t="shared" si="177"/>
        <v>3.3</v>
      </c>
      <c r="AA424" s="24">
        <f t="shared" si="178"/>
        <v>393.61053719208343</v>
      </c>
      <c r="AB424" s="24">
        <f t="shared" si="174"/>
        <v>196.67966534088134</v>
      </c>
    </row>
    <row r="425" spans="1:28" ht="14.65" thickBot="1" x14ac:dyDescent="0.5">
      <c r="A425" s="27" t="s">
        <v>482</v>
      </c>
      <c r="B425" s="27">
        <v>62.5</v>
      </c>
      <c r="C425" s="27">
        <f t="shared" si="162"/>
        <v>62.5</v>
      </c>
      <c r="D425" s="4">
        <f t="shared" si="163"/>
        <v>0</v>
      </c>
      <c r="E425" s="4">
        <f t="shared" si="157"/>
        <v>0</v>
      </c>
      <c r="F425" s="4">
        <f t="shared" si="164"/>
        <v>25</v>
      </c>
      <c r="G425" s="4">
        <f t="shared" si="175"/>
        <v>10550</v>
      </c>
      <c r="H425">
        <f t="shared" si="158"/>
        <v>2</v>
      </c>
      <c r="I425" s="24">
        <f t="shared" si="165"/>
        <v>0</v>
      </c>
      <c r="J425" s="24">
        <f t="shared" si="166"/>
        <v>0</v>
      </c>
      <c r="K425" s="24">
        <f t="shared" si="167"/>
        <v>0</v>
      </c>
      <c r="L425" s="25">
        <f t="shared" si="168"/>
        <v>0</v>
      </c>
      <c r="M425" s="24">
        <f t="shared" si="169"/>
        <v>0</v>
      </c>
      <c r="N425" s="19">
        <f t="shared" si="155"/>
        <v>0</v>
      </c>
      <c r="O425" s="19">
        <f t="shared" si="170"/>
        <v>0</v>
      </c>
      <c r="P425" s="19">
        <f t="shared" si="171"/>
        <v>32.131739816948752</v>
      </c>
      <c r="Q425" s="24">
        <f t="shared" si="179"/>
        <v>0</v>
      </c>
      <c r="R425" s="34">
        <f t="shared" si="172"/>
        <v>11</v>
      </c>
      <c r="S425" s="24">
        <f t="shared" si="159"/>
        <v>0</v>
      </c>
      <c r="T425" s="24">
        <f t="shared" si="160"/>
        <v>0</v>
      </c>
      <c r="U425" s="24">
        <f t="shared" si="161"/>
        <v>0</v>
      </c>
      <c r="V425" s="4">
        <f t="shared" si="173"/>
        <v>0</v>
      </c>
      <c r="W425" s="4">
        <f t="shared" si="156"/>
        <v>0</v>
      </c>
      <c r="Y425" s="25">
        <f t="shared" si="176"/>
        <v>525</v>
      </c>
      <c r="Z425" s="24">
        <f t="shared" si="177"/>
        <v>3.3</v>
      </c>
      <c r="AA425" s="24">
        <f t="shared" si="178"/>
        <v>393.61053719208343</v>
      </c>
      <c r="AB425" s="24">
        <f t="shared" si="174"/>
        <v>196.67966534088134</v>
      </c>
    </row>
    <row r="426" spans="1:28" ht="14.65" thickBot="1" x14ac:dyDescent="0.5">
      <c r="A426" s="27" t="s">
        <v>483</v>
      </c>
      <c r="B426" s="27">
        <v>62.5</v>
      </c>
      <c r="C426" s="27">
        <f t="shared" si="162"/>
        <v>62.5</v>
      </c>
      <c r="D426" s="4">
        <f t="shared" si="163"/>
        <v>0</v>
      </c>
      <c r="E426" s="4">
        <f t="shared" si="157"/>
        <v>0</v>
      </c>
      <c r="F426" s="4">
        <f t="shared" si="164"/>
        <v>25</v>
      </c>
      <c r="G426" s="4">
        <f t="shared" si="175"/>
        <v>10575</v>
      </c>
      <c r="H426">
        <f t="shared" si="158"/>
        <v>3</v>
      </c>
      <c r="I426" s="24">
        <f t="shared" si="165"/>
        <v>0</v>
      </c>
      <c r="J426" s="24">
        <f t="shared" si="166"/>
        <v>0</v>
      </c>
      <c r="K426" s="24">
        <f t="shared" si="167"/>
        <v>0</v>
      </c>
      <c r="L426" s="25">
        <f t="shared" si="168"/>
        <v>0</v>
      </c>
      <c r="M426" s="24">
        <f t="shared" si="169"/>
        <v>0</v>
      </c>
      <c r="N426" s="19">
        <f t="shared" si="155"/>
        <v>0</v>
      </c>
      <c r="O426" s="19">
        <f t="shared" si="170"/>
        <v>0</v>
      </c>
      <c r="P426" s="19">
        <f t="shared" si="171"/>
        <v>32.131739816948752</v>
      </c>
      <c r="Q426" s="24">
        <f t="shared" si="179"/>
        <v>0</v>
      </c>
      <c r="R426" s="34">
        <f t="shared" si="172"/>
        <v>11</v>
      </c>
      <c r="S426" s="24">
        <f t="shared" si="159"/>
        <v>0</v>
      </c>
      <c r="T426" s="24">
        <f t="shared" si="160"/>
        <v>0</v>
      </c>
      <c r="U426" s="24">
        <f t="shared" si="161"/>
        <v>0</v>
      </c>
      <c r="V426" s="4">
        <f t="shared" si="173"/>
        <v>0</v>
      </c>
      <c r="W426" s="4">
        <f t="shared" si="156"/>
        <v>0</v>
      </c>
      <c r="Y426" s="25">
        <f t="shared" si="176"/>
        <v>525</v>
      </c>
      <c r="Z426" s="24">
        <f t="shared" si="177"/>
        <v>3.3</v>
      </c>
      <c r="AA426" s="24">
        <f t="shared" si="178"/>
        <v>393.61053719208343</v>
      </c>
      <c r="AB426" s="24">
        <f t="shared" si="174"/>
        <v>196.67966534088134</v>
      </c>
    </row>
    <row r="427" spans="1:28" ht="14.65" thickBot="1" x14ac:dyDescent="0.5">
      <c r="A427" s="27" t="s">
        <v>484</v>
      </c>
      <c r="B427" s="27">
        <v>62.5</v>
      </c>
      <c r="C427" s="27">
        <f t="shared" si="162"/>
        <v>62.5</v>
      </c>
      <c r="D427" s="4">
        <f t="shared" si="163"/>
        <v>0</v>
      </c>
      <c r="E427" s="4">
        <f t="shared" si="157"/>
        <v>0</v>
      </c>
      <c r="F427" s="4">
        <f t="shared" si="164"/>
        <v>25</v>
      </c>
      <c r="G427" s="4">
        <f t="shared" si="175"/>
        <v>10600</v>
      </c>
      <c r="H427">
        <f t="shared" si="158"/>
        <v>0</v>
      </c>
      <c r="I427" s="24">
        <f t="shared" si="165"/>
        <v>0</v>
      </c>
      <c r="J427" s="24">
        <f t="shared" si="166"/>
        <v>0</v>
      </c>
      <c r="K427" s="24">
        <f t="shared" si="167"/>
        <v>0</v>
      </c>
      <c r="L427" s="25">
        <f t="shared" si="168"/>
        <v>0</v>
      </c>
      <c r="M427" s="24">
        <f t="shared" si="169"/>
        <v>0</v>
      </c>
      <c r="N427" s="19">
        <f t="shared" si="155"/>
        <v>0</v>
      </c>
      <c r="O427" s="19">
        <f t="shared" si="170"/>
        <v>0</v>
      </c>
      <c r="P427" s="19">
        <f t="shared" si="171"/>
        <v>32.131739816948752</v>
      </c>
      <c r="Q427" s="24">
        <f t="shared" si="179"/>
        <v>0</v>
      </c>
      <c r="R427" s="34">
        <f t="shared" si="172"/>
        <v>11</v>
      </c>
      <c r="S427" s="24">
        <f t="shared" si="159"/>
        <v>0</v>
      </c>
      <c r="T427" s="24">
        <f t="shared" si="160"/>
        <v>0</v>
      </c>
      <c r="U427" s="24">
        <f t="shared" si="161"/>
        <v>0</v>
      </c>
      <c r="V427" s="4">
        <f t="shared" si="173"/>
        <v>0</v>
      </c>
      <c r="W427" s="4">
        <f t="shared" si="156"/>
        <v>0</v>
      </c>
      <c r="Y427" s="25">
        <f t="shared" si="176"/>
        <v>525</v>
      </c>
      <c r="Z427" s="24">
        <f t="shared" si="177"/>
        <v>3.3</v>
      </c>
      <c r="AA427" s="24">
        <f t="shared" si="178"/>
        <v>393.61053719208343</v>
      </c>
      <c r="AB427" s="24">
        <f t="shared" si="174"/>
        <v>196.67966534088134</v>
      </c>
    </row>
    <row r="428" spans="1:28" ht="14.65" thickBot="1" x14ac:dyDescent="0.5">
      <c r="A428" s="27" t="s">
        <v>485</v>
      </c>
      <c r="B428" s="27">
        <v>62.5</v>
      </c>
      <c r="C428" s="27">
        <f t="shared" si="162"/>
        <v>62.5</v>
      </c>
      <c r="D428" s="4">
        <f t="shared" si="163"/>
        <v>0</v>
      </c>
      <c r="E428" s="4">
        <f t="shared" si="157"/>
        <v>0</v>
      </c>
      <c r="F428" s="4">
        <f t="shared" si="164"/>
        <v>25</v>
      </c>
      <c r="G428" s="4">
        <f t="shared" si="175"/>
        <v>10625</v>
      </c>
      <c r="H428">
        <f t="shared" si="158"/>
        <v>1</v>
      </c>
      <c r="I428" s="24">
        <f t="shared" si="165"/>
        <v>0</v>
      </c>
      <c r="J428" s="24">
        <f t="shared" si="166"/>
        <v>0</v>
      </c>
      <c r="K428" s="24">
        <f t="shared" si="167"/>
        <v>0</v>
      </c>
      <c r="L428" s="25">
        <f t="shared" si="168"/>
        <v>0</v>
      </c>
      <c r="M428" s="24">
        <f t="shared" si="169"/>
        <v>0</v>
      </c>
      <c r="N428" s="19">
        <f t="shared" si="155"/>
        <v>0</v>
      </c>
      <c r="O428" s="19">
        <f t="shared" si="170"/>
        <v>0</v>
      </c>
      <c r="P428" s="19">
        <f t="shared" si="171"/>
        <v>32.131739816948752</v>
      </c>
      <c r="Q428" s="24">
        <f t="shared" si="179"/>
        <v>0</v>
      </c>
      <c r="R428" s="34">
        <f t="shared" si="172"/>
        <v>11</v>
      </c>
      <c r="S428" s="24">
        <f t="shared" si="159"/>
        <v>0</v>
      </c>
      <c r="T428" s="24">
        <f t="shared" si="160"/>
        <v>0</v>
      </c>
      <c r="U428" s="24">
        <f t="shared" si="161"/>
        <v>0</v>
      </c>
      <c r="V428" s="4">
        <f t="shared" si="173"/>
        <v>0</v>
      </c>
      <c r="W428" s="4">
        <f t="shared" si="156"/>
        <v>0</v>
      </c>
      <c r="Y428" s="25">
        <f t="shared" si="176"/>
        <v>525</v>
      </c>
      <c r="Z428" s="24">
        <f t="shared" si="177"/>
        <v>3.3</v>
      </c>
      <c r="AA428" s="24">
        <f t="shared" si="178"/>
        <v>393.61053719208343</v>
      </c>
      <c r="AB428" s="24">
        <f t="shared" si="174"/>
        <v>196.67966534088134</v>
      </c>
    </row>
    <row r="429" spans="1:28" ht="14.65" thickBot="1" x14ac:dyDescent="0.5">
      <c r="A429" s="27" t="s">
        <v>486</v>
      </c>
      <c r="B429" s="27">
        <v>62.5</v>
      </c>
      <c r="C429" s="27">
        <f t="shared" si="162"/>
        <v>62.5</v>
      </c>
      <c r="D429" s="4">
        <f t="shared" si="163"/>
        <v>0</v>
      </c>
      <c r="E429" s="4">
        <f t="shared" si="157"/>
        <v>0</v>
      </c>
      <c r="F429" s="4">
        <f t="shared" si="164"/>
        <v>25</v>
      </c>
      <c r="G429" s="4">
        <f t="shared" si="175"/>
        <v>10650</v>
      </c>
      <c r="H429">
        <f t="shared" si="158"/>
        <v>2</v>
      </c>
      <c r="I429" s="24">
        <f t="shared" si="165"/>
        <v>0</v>
      </c>
      <c r="J429" s="24">
        <f t="shared" si="166"/>
        <v>0</v>
      </c>
      <c r="K429" s="24">
        <f t="shared" si="167"/>
        <v>0</v>
      </c>
      <c r="L429" s="25">
        <f t="shared" si="168"/>
        <v>0</v>
      </c>
      <c r="M429" s="24">
        <f t="shared" si="169"/>
        <v>0</v>
      </c>
      <c r="N429" s="19">
        <f t="shared" si="155"/>
        <v>0</v>
      </c>
      <c r="O429" s="19">
        <f t="shared" si="170"/>
        <v>0</v>
      </c>
      <c r="P429" s="19">
        <f t="shared" si="171"/>
        <v>32.131739816948752</v>
      </c>
      <c r="Q429" s="24">
        <f t="shared" si="179"/>
        <v>0</v>
      </c>
      <c r="R429" s="34">
        <f t="shared" si="172"/>
        <v>11</v>
      </c>
      <c r="S429" s="24">
        <f t="shared" si="159"/>
        <v>0</v>
      </c>
      <c r="T429" s="24">
        <f t="shared" si="160"/>
        <v>0</v>
      </c>
      <c r="U429" s="24">
        <f t="shared" si="161"/>
        <v>0</v>
      </c>
      <c r="V429" s="4">
        <f t="shared" si="173"/>
        <v>0</v>
      </c>
      <c r="W429" s="4">
        <f t="shared" si="156"/>
        <v>0</v>
      </c>
      <c r="Y429" s="25">
        <f t="shared" si="176"/>
        <v>525</v>
      </c>
      <c r="Z429" s="24">
        <f t="shared" si="177"/>
        <v>3.3</v>
      </c>
      <c r="AA429" s="24">
        <f t="shared" si="178"/>
        <v>393.61053719208343</v>
      </c>
      <c r="AB429" s="24">
        <f t="shared" si="174"/>
        <v>196.67966534088134</v>
      </c>
    </row>
    <row r="430" spans="1:28" ht="14.65" thickBot="1" x14ac:dyDescent="0.5">
      <c r="A430" s="27" t="s">
        <v>487</v>
      </c>
      <c r="B430" s="27">
        <v>62.5</v>
      </c>
      <c r="C430" s="27">
        <f t="shared" si="162"/>
        <v>62.5</v>
      </c>
      <c r="D430" s="4">
        <f t="shared" si="163"/>
        <v>0</v>
      </c>
      <c r="E430" s="4">
        <f t="shared" si="157"/>
        <v>0</v>
      </c>
      <c r="F430" s="4">
        <f t="shared" si="164"/>
        <v>25</v>
      </c>
      <c r="G430" s="4">
        <f t="shared" si="175"/>
        <v>10675</v>
      </c>
      <c r="H430">
        <f t="shared" si="158"/>
        <v>3</v>
      </c>
      <c r="I430" s="24">
        <f t="shared" si="165"/>
        <v>0</v>
      </c>
      <c r="J430" s="24">
        <f t="shared" si="166"/>
        <v>0</v>
      </c>
      <c r="K430" s="24">
        <f t="shared" si="167"/>
        <v>0</v>
      </c>
      <c r="L430" s="25">
        <f t="shared" si="168"/>
        <v>0</v>
      </c>
      <c r="M430" s="24">
        <f t="shared" si="169"/>
        <v>0</v>
      </c>
      <c r="N430" s="19">
        <f t="shared" si="155"/>
        <v>0</v>
      </c>
      <c r="O430" s="19">
        <f t="shared" si="170"/>
        <v>0</v>
      </c>
      <c r="P430" s="19">
        <f t="shared" si="171"/>
        <v>32.131739816948752</v>
      </c>
      <c r="Q430" s="24">
        <f t="shared" si="179"/>
        <v>0</v>
      </c>
      <c r="R430" s="34">
        <f t="shared" si="172"/>
        <v>11</v>
      </c>
      <c r="S430" s="24">
        <f t="shared" si="159"/>
        <v>0</v>
      </c>
      <c r="T430" s="24">
        <f t="shared" si="160"/>
        <v>0</v>
      </c>
      <c r="U430" s="24">
        <f t="shared" si="161"/>
        <v>0</v>
      </c>
      <c r="V430" s="4">
        <f t="shared" si="173"/>
        <v>0</v>
      </c>
      <c r="W430" s="4">
        <f t="shared" si="156"/>
        <v>0</v>
      </c>
      <c r="Y430" s="25">
        <f t="shared" si="176"/>
        <v>525</v>
      </c>
      <c r="Z430" s="24">
        <f t="shared" si="177"/>
        <v>3.3</v>
      </c>
      <c r="AA430" s="24">
        <f t="shared" si="178"/>
        <v>393.61053719208343</v>
      </c>
      <c r="AB430" s="24">
        <f t="shared" si="174"/>
        <v>196.67966534088134</v>
      </c>
    </row>
    <row r="431" spans="1:28" ht="14.65" thickBot="1" x14ac:dyDescent="0.5">
      <c r="A431" s="27" t="s">
        <v>488</v>
      </c>
      <c r="B431" s="27">
        <v>62.5</v>
      </c>
      <c r="C431" s="27">
        <f t="shared" si="162"/>
        <v>62.5</v>
      </c>
      <c r="D431" s="4">
        <f t="shared" si="163"/>
        <v>0</v>
      </c>
      <c r="E431" s="4">
        <f t="shared" si="157"/>
        <v>0</v>
      </c>
      <c r="F431" s="4">
        <f t="shared" si="164"/>
        <v>25</v>
      </c>
      <c r="G431" s="4">
        <f t="shared" si="175"/>
        <v>10700</v>
      </c>
      <c r="H431">
        <f t="shared" si="158"/>
        <v>0</v>
      </c>
      <c r="I431" s="24">
        <f t="shared" si="165"/>
        <v>0</v>
      </c>
      <c r="J431" s="24">
        <f t="shared" si="166"/>
        <v>0</v>
      </c>
      <c r="K431" s="24">
        <f t="shared" si="167"/>
        <v>0</v>
      </c>
      <c r="L431" s="25">
        <f t="shared" si="168"/>
        <v>0</v>
      </c>
      <c r="M431" s="24">
        <f t="shared" si="169"/>
        <v>0</v>
      </c>
      <c r="N431" s="19">
        <f t="shared" si="155"/>
        <v>0</v>
      </c>
      <c r="O431" s="19">
        <f t="shared" si="170"/>
        <v>0</v>
      </c>
      <c r="P431" s="19">
        <f t="shared" si="171"/>
        <v>32.131739816948752</v>
      </c>
      <c r="Q431" s="24">
        <f t="shared" si="179"/>
        <v>0</v>
      </c>
      <c r="R431" s="34">
        <f t="shared" si="172"/>
        <v>11</v>
      </c>
      <c r="S431" s="24">
        <f t="shared" si="159"/>
        <v>0</v>
      </c>
      <c r="T431" s="24">
        <f t="shared" si="160"/>
        <v>0</v>
      </c>
      <c r="U431" s="24">
        <f t="shared" si="161"/>
        <v>0</v>
      </c>
      <c r="V431" s="4">
        <f t="shared" si="173"/>
        <v>0</v>
      </c>
      <c r="W431" s="4">
        <f t="shared" si="156"/>
        <v>0</v>
      </c>
      <c r="Y431" s="25">
        <f t="shared" si="176"/>
        <v>525</v>
      </c>
      <c r="Z431" s="24">
        <f t="shared" si="177"/>
        <v>3.3</v>
      </c>
      <c r="AA431" s="24">
        <f t="shared" si="178"/>
        <v>393.61053719208343</v>
      </c>
      <c r="AB431" s="24">
        <f t="shared" si="174"/>
        <v>196.67966534088134</v>
      </c>
    </row>
    <row r="432" spans="1:28" ht="14.65" thickBot="1" x14ac:dyDescent="0.5">
      <c r="A432" s="27" t="s">
        <v>489</v>
      </c>
      <c r="B432" s="27">
        <v>62.5</v>
      </c>
      <c r="C432" s="27">
        <f t="shared" si="162"/>
        <v>62.5</v>
      </c>
      <c r="D432" s="4">
        <f t="shared" si="163"/>
        <v>0</v>
      </c>
      <c r="E432" s="4">
        <f t="shared" si="157"/>
        <v>0</v>
      </c>
      <c r="F432" s="4">
        <f t="shared" si="164"/>
        <v>25</v>
      </c>
      <c r="G432" s="4">
        <f t="shared" si="175"/>
        <v>10725</v>
      </c>
      <c r="H432">
        <f t="shared" si="158"/>
        <v>1</v>
      </c>
      <c r="I432" s="24">
        <f t="shared" si="165"/>
        <v>0</v>
      </c>
      <c r="J432" s="24">
        <f t="shared" si="166"/>
        <v>0</v>
      </c>
      <c r="K432" s="24">
        <f t="shared" si="167"/>
        <v>0</v>
      </c>
      <c r="L432" s="25">
        <f t="shared" si="168"/>
        <v>0</v>
      </c>
      <c r="M432" s="24">
        <f t="shared" si="169"/>
        <v>0</v>
      </c>
      <c r="N432" s="19">
        <f t="shared" si="155"/>
        <v>0</v>
      </c>
      <c r="O432" s="19">
        <f t="shared" si="170"/>
        <v>0</v>
      </c>
      <c r="P432" s="19">
        <f t="shared" si="171"/>
        <v>32.131739816948752</v>
      </c>
      <c r="Q432" s="24">
        <f t="shared" si="179"/>
        <v>0</v>
      </c>
      <c r="R432" s="34">
        <f t="shared" si="172"/>
        <v>11</v>
      </c>
      <c r="S432" s="24">
        <f t="shared" si="159"/>
        <v>0</v>
      </c>
      <c r="T432" s="24">
        <f t="shared" si="160"/>
        <v>0</v>
      </c>
      <c r="U432" s="24">
        <f t="shared" si="161"/>
        <v>0</v>
      </c>
      <c r="V432" s="4">
        <f t="shared" si="173"/>
        <v>0</v>
      </c>
      <c r="W432" s="4">
        <f t="shared" si="156"/>
        <v>0</v>
      </c>
      <c r="Y432" s="25">
        <f t="shared" si="176"/>
        <v>525</v>
      </c>
      <c r="Z432" s="24">
        <f t="shared" si="177"/>
        <v>3.3</v>
      </c>
      <c r="AA432" s="24">
        <f t="shared" si="178"/>
        <v>393.61053719208343</v>
      </c>
      <c r="AB432" s="24">
        <f t="shared" si="174"/>
        <v>196.67966534088134</v>
      </c>
    </row>
    <row r="433" spans="1:28" ht="14.65" thickBot="1" x14ac:dyDescent="0.5">
      <c r="A433" s="27" t="s">
        <v>490</v>
      </c>
      <c r="B433" s="27">
        <v>62.5</v>
      </c>
      <c r="C433" s="27">
        <f t="shared" si="162"/>
        <v>62.5</v>
      </c>
      <c r="D433" s="4">
        <f t="shared" si="163"/>
        <v>0</v>
      </c>
      <c r="E433" s="4">
        <f t="shared" si="157"/>
        <v>0</v>
      </c>
      <c r="F433" s="4">
        <f t="shared" si="164"/>
        <v>25</v>
      </c>
      <c r="G433" s="4">
        <f t="shared" si="175"/>
        <v>10750</v>
      </c>
      <c r="H433">
        <f t="shared" si="158"/>
        <v>2</v>
      </c>
      <c r="I433" s="24">
        <f t="shared" si="165"/>
        <v>0</v>
      </c>
      <c r="J433" s="24">
        <f t="shared" si="166"/>
        <v>0</v>
      </c>
      <c r="K433" s="24">
        <f t="shared" si="167"/>
        <v>0</v>
      </c>
      <c r="L433" s="25">
        <f t="shared" si="168"/>
        <v>0</v>
      </c>
      <c r="M433" s="24">
        <f t="shared" si="169"/>
        <v>0</v>
      </c>
      <c r="N433" s="19">
        <f t="shared" si="155"/>
        <v>0</v>
      </c>
      <c r="O433" s="19">
        <f t="shared" si="170"/>
        <v>0</v>
      </c>
      <c r="P433" s="19">
        <f t="shared" si="171"/>
        <v>32.131739816948752</v>
      </c>
      <c r="Q433" s="24">
        <f t="shared" si="179"/>
        <v>0</v>
      </c>
      <c r="R433" s="34">
        <f t="shared" si="172"/>
        <v>11</v>
      </c>
      <c r="S433" s="24">
        <f t="shared" si="159"/>
        <v>0</v>
      </c>
      <c r="T433" s="24">
        <f t="shared" si="160"/>
        <v>0</v>
      </c>
      <c r="U433" s="24">
        <f t="shared" si="161"/>
        <v>0</v>
      </c>
      <c r="V433" s="4">
        <f t="shared" si="173"/>
        <v>0</v>
      </c>
      <c r="W433" s="4">
        <f t="shared" si="156"/>
        <v>0</v>
      </c>
      <c r="Y433" s="25">
        <f t="shared" si="176"/>
        <v>525</v>
      </c>
      <c r="Z433" s="24">
        <f t="shared" si="177"/>
        <v>3.3</v>
      </c>
      <c r="AA433" s="24">
        <f t="shared" si="178"/>
        <v>393.61053719208343</v>
      </c>
      <c r="AB433" s="24">
        <f t="shared" si="174"/>
        <v>196.67966534088134</v>
      </c>
    </row>
    <row r="434" spans="1:28" ht="14.65" thickBot="1" x14ac:dyDescent="0.5">
      <c r="A434" s="27" t="s">
        <v>491</v>
      </c>
      <c r="B434" s="27">
        <v>62.5</v>
      </c>
      <c r="C434" s="27">
        <f t="shared" si="162"/>
        <v>62.5</v>
      </c>
      <c r="D434" s="4">
        <f t="shared" si="163"/>
        <v>0</v>
      </c>
      <c r="E434" s="4">
        <f t="shared" si="157"/>
        <v>0</v>
      </c>
      <c r="F434" s="4">
        <f t="shared" si="164"/>
        <v>25</v>
      </c>
      <c r="G434" s="4">
        <f t="shared" si="175"/>
        <v>10775</v>
      </c>
      <c r="H434">
        <f t="shared" si="158"/>
        <v>3</v>
      </c>
      <c r="I434" s="24">
        <f t="shared" si="165"/>
        <v>0</v>
      </c>
      <c r="J434" s="24">
        <f t="shared" si="166"/>
        <v>0</v>
      </c>
      <c r="K434" s="24">
        <f t="shared" si="167"/>
        <v>0</v>
      </c>
      <c r="L434" s="25">
        <f t="shared" si="168"/>
        <v>0</v>
      </c>
      <c r="M434" s="24">
        <f t="shared" si="169"/>
        <v>0</v>
      </c>
      <c r="N434" s="19">
        <f t="shared" si="155"/>
        <v>0</v>
      </c>
      <c r="O434" s="19">
        <f t="shared" si="170"/>
        <v>0</v>
      </c>
      <c r="P434" s="19">
        <f t="shared" si="171"/>
        <v>32.131739816948752</v>
      </c>
      <c r="Q434" s="24">
        <f t="shared" si="179"/>
        <v>0</v>
      </c>
      <c r="R434" s="34">
        <f t="shared" si="172"/>
        <v>11</v>
      </c>
      <c r="S434" s="24">
        <f t="shared" si="159"/>
        <v>0</v>
      </c>
      <c r="T434" s="24">
        <f t="shared" si="160"/>
        <v>0</v>
      </c>
      <c r="U434" s="24">
        <f t="shared" si="161"/>
        <v>0</v>
      </c>
      <c r="V434" s="4">
        <f t="shared" si="173"/>
        <v>0</v>
      </c>
      <c r="W434" s="4">
        <f t="shared" si="156"/>
        <v>0</v>
      </c>
      <c r="Y434" s="25">
        <f t="shared" si="176"/>
        <v>525</v>
      </c>
      <c r="Z434" s="24">
        <f t="shared" si="177"/>
        <v>3.3</v>
      </c>
      <c r="AA434" s="24">
        <f t="shared" si="178"/>
        <v>393.61053719208343</v>
      </c>
      <c r="AB434" s="24">
        <f t="shared" si="174"/>
        <v>196.67966534088134</v>
      </c>
    </row>
    <row r="435" spans="1:28" ht="14.65" thickBot="1" x14ac:dyDescent="0.5">
      <c r="A435" s="27" t="s">
        <v>492</v>
      </c>
      <c r="B435" s="27">
        <v>62.5</v>
      </c>
      <c r="C435" s="27">
        <f t="shared" si="162"/>
        <v>62.5</v>
      </c>
      <c r="D435" s="4">
        <f t="shared" si="163"/>
        <v>0</v>
      </c>
      <c r="E435" s="4">
        <f t="shared" si="157"/>
        <v>0</v>
      </c>
      <c r="F435" s="4">
        <f t="shared" si="164"/>
        <v>25</v>
      </c>
      <c r="G435" s="4">
        <f t="shared" si="175"/>
        <v>10800</v>
      </c>
      <c r="H435">
        <f t="shared" si="158"/>
        <v>0</v>
      </c>
      <c r="I435" s="24">
        <f t="shared" si="165"/>
        <v>0</v>
      </c>
      <c r="J435" s="24">
        <f t="shared" si="166"/>
        <v>0</v>
      </c>
      <c r="K435" s="24">
        <f t="shared" si="167"/>
        <v>0</v>
      </c>
      <c r="L435" s="25">
        <f t="shared" si="168"/>
        <v>0</v>
      </c>
      <c r="M435" s="24">
        <f t="shared" si="169"/>
        <v>0</v>
      </c>
      <c r="N435" s="19">
        <f t="shared" si="155"/>
        <v>0</v>
      </c>
      <c r="O435" s="19">
        <f t="shared" si="170"/>
        <v>0</v>
      </c>
      <c r="P435" s="19">
        <f t="shared" si="171"/>
        <v>32.131739816948752</v>
      </c>
      <c r="Q435" s="24">
        <f t="shared" si="179"/>
        <v>0</v>
      </c>
      <c r="R435" s="34">
        <f t="shared" si="172"/>
        <v>11</v>
      </c>
      <c r="S435" s="24">
        <f t="shared" si="159"/>
        <v>0</v>
      </c>
      <c r="T435" s="24">
        <f t="shared" si="160"/>
        <v>0</v>
      </c>
      <c r="U435" s="24">
        <f t="shared" si="161"/>
        <v>0</v>
      </c>
      <c r="V435" s="4">
        <f t="shared" si="173"/>
        <v>0</v>
      </c>
      <c r="W435" s="4">
        <f t="shared" si="156"/>
        <v>0</v>
      </c>
      <c r="Y435" s="25">
        <f t="shared" si="176"/>
        <v>525</v>
      </c>
      <c r="Z435" s="24">
        <f t="shared" si="177"/>
        <v>3.3</v>
      </c>
      <c r="AA435" s="24">
        <f t="shared" si="178"/>
        <v>393.61053719208343</v>
      </c>
      <c r="AB435" s="24">
        <f t="shared" si="174"/>
        <v>196.67966534088134</v>
      </c>
    </row>
    <row r="436" spans="1:28" ht="14.65" thickBot="1" x14ac:dyDescent="0.5">
      <c r="A436" s="27" t="s">
        <v>493</v>
      </c>
      <c r="B436" s="27">
        <v>62.5</v>
      </c>
      <c r="C436" s="27">
        <f t="shared" si="162"/>
        <v>62.5</v>
      </c>
      <c r="D436" s="4">
        <f t="shared" si="163"/>
        <v>0</v>
      </c>
      <c r="E436" s="4">
        <f t="shared" si="157"/>
        <v>0</v>
      </c>
      <c r="F436" s="4">
        <f t="shared" si="164"/>
        <v>25</v>
      </c>
      <c r="G436" s="4">
        <f t="shared" si="175"/>
        <v>10825</v>
      </c>
      <c r="H436">
        <f t="shared" si="158"/>
        <v>1</v>
      </c>
      <c r="I436" s="24">
        <f t="shared" si="165"/>
        <v>0</v>
      </c>
      <c r="J436" s="24">
        <f t="shared" si="166"/>
        <v>0</v>
      </c>
      <c r="K436" s="24">
        <f t="shared" si="167"/>
        <v>0</v>
      </c>
      <c r="L436" s="25">
        <f t="shared" si="168"/>
        <v>0</v>
      </c>
      <c r="M436" s="24">
        <f t="shared" si="169"/>
        <v>0</v>
      </c>
      <c r="N436" s="19">
        <f t="shared" si="155"/>
        <v>0</v>
      </c>
      <c r="O436" s="19">
        <f t="shared" si="170"/>
        <v>0</v>
      </c>
      <c r="P436" s="19">
        <f t="shared" si="171"/>
        <v>32.131739816948752</v>
      </c>
      <c r="Q436" s="24">
        <f t="shared" si="179"/>
        <v>0</v>
      </c>
      <c r="R436" s="34">
        <f t="shared" si="172"/>
        <v>11</v>
      </c>
      <c r="S436" s="24">
        <f t="shared" si="159"/>
        <v>0</v>
      </c>
      <c r="T436" s="24">
        <f t="shared" si="160"/>
        <v>0</v>
      </c>
      <c r="U436" s="24">
        <f t="shared" si="161"/>
        <v>0</v>
      </c>
      <c r="V436" s="4">
        <f t="shared" si="173"/>
        <v>0</v>
      </c>
      <c r="W436" s="4">
        <f t="shared" si="156"/>
        <v>0</v>
      </c>
      <c r="Y436" s="25">
        <f t="shared" si="176"/>
        <v>525</v>
      </c>
      <c r="Z436" s="24">
        <f t="shared" si="177"/>
        <v>3.3</v>
      </c>
      <c r="AA436" s="24">
        <f t="shared" si="178"/>
        <v>393.61053719208343</v>
      </c>
      <c r="AB436" s="24">
        <f t="shared" si="174"/>
        <v>196.67966534088134</v>
      </c>
    </row>
    <row r="437" spans="1:28" ht="14.65" thickBot="1" x14ac:dyDescent="0.5">
      <c r="A437" s="27" t="s">
        <v>494</v>
      </c>
      <c r="B437" s="27">
        <v>62.5</v>
      </c>
      <c r="C437" s="27">
        <f t="shared" si="162"/>
        <v>62.5</v>
      </c>
      <c r="D437" s="4">
        <f t="shared" si="163"/>
        <v>0</v>
      </c>
      <c r="E437" s="4">
        <f t="shared" si="157"/>
        <v>0</v>
      </c>
      <c r="F437" s="4">
        <f t="shared" si="164"/>
        <v>25</v>
      </c>
      <c r="G437" s="4">
        <f t="shared" si="175"/>
        <v>10850</v>
      </c>
      <c r="H437">
        <f t="shared" si="158"/>
        <v>2</v>
      </c>
      <c r="I437" s="24">
        <f t="shared" si="165"/>
        <v>0</v>
      </c>
      <c r="J437" s="24">
        <f t="shared" si="166"/>
        <v>0</v>
      </c>
      <c r="K437" s="24">
        <f t="shared" si="167"/>
        <v>0</v>
      </c>
      <c r="L437" s="25">
        <f t="shared" si="168"/>
        <v>0</v>
      </c>
      <c r="M437" s="24">
        <f t="shared" si="169"/>
        <v>0</v>
      </c>
      <c r="N437" s="19">
        <f t="shared" si="155"/>
        <v>0</v>
      </c>
      <c r="O437" s="19">
        <f t="shared" si="170"/>
        <v>0</v>
      </c>
      <c r="P437" s="19">
        <f t="shared" si="171"/>
        <v>32.131739816948752</v>
      </c>
      <c r="Q437" s="24">
        <f t="shared" si="179"/>
        <v>0</v>
      </c>
      <c r="R437" s="34">
        <f t="shared" si="172"/>
        <v>11</v>
      </c>
      <c r="S437" s="24">
        <f t="shared" si="159"/>
        <v>0</v>
      </c>
      <c r="T437" s="24">
        <f t="shared" si="160"/>
        <v>0</v>
      </c>
      <c r="U437" s="24">
        <f t="shared" si="161"/>
        <v>0</v>
      </c>
      <c r="V437" s="4">
        <f t="shared" si="173"/>
        <v>0</v>
      </c>
      <c r="W437" s="4">
        <f t="shared" si="156"/>
        <v>0</v>
      </c>
      <c r="Y437" s="25">
        <f t="shared" si="176"/>
        <v>525</v>
      </c>
      <c r="Z437" s="24">
        <f t="shared" si="177"/>
        <v>3.3</v>
      </c>
      <c r="AA437" s="24">
        <f t="shared" si="178"/>
        <v>393.61053719208343</v>
      </c>
      <c r="AB437" s="24">
        <f t="shared" si="174"/>
        <v>196.67966534088134</v>
      </c>
    </row>
    <row r="438" spans="1:28" ht="14.65" thickBot="1" x14ac:dyDescent="0.5">
      <c r="A438" s="27" t="s">
        <v>495</v>
      </c>
      <c r="B438" s="27">
        <v>62.5</v>
      </c>
      <c r="C438" s="27">
        <f t="shared" si="162"/>
        <v>62.5</v>
      </c>
      <c r="D438" s="4">
        <f t="shared" si="163"/>
        <v>0</v>
      </c>
      <c r="E438" s="4">
        <f t="shared" si="157"/>
        <v>0</v>
      </c>
      <c r="F438" s="4">
        <f t="shared" si="164"/>
        <v>25</v>
      </c>
      <c r="G438" s="4">
        <f t="shared" si="175"/>
        <v>10875</v>
      </c>
      <c r="H438">
        <f t="shared" si="158"/>
        <v>3</v>
      </c>
      <c r="I438" s="24">
        <f t="shared" si="165"/>
        <v>0</v>
      </c>
      <c r="J438" s="24">
        <f t="shared" si="166"/>
        <v>0</v>
      </c>
      <c r="K438" s="24">
        <f t="shared" si="167"/>
        <v>0</v>
      </c>
      <c r="L438" s="25">
        <f t="shared" si="168"/>
        <v>0</v>
      </c>
      <c r="M438" s="24">
        <f t="shared" si="169"/>
        <v>0</v>
      </c>
      <c r="N438" s="19">
        <f t="shared" si="155"/>
        <v>0</v>
      </c>
      <c r="O438" s="19">
        <f t="shared" si="170"/>
        <v>0</v>
      </c>
      <c r="P438" s="19">
        <f t="shared" si="171"/>
        <v>32.131739816948752</v>
      </c>
      <c r="Q438" s="24">
        <f t="shared" si="179"/>
        <v>0</v>
      </c>
      <c r="R438" s="34">
        <f t="shared" si="172"/>
        <v>11</v>
      </c>
      <c r="S438" s="24">
        <f t="shared" si="159"/>
        <v>0</v>
      </c>
      <c r="T438" s="24">
        <f t="shared" si="160"/>
        <v>0</v>
      </c>
      <c r="U438" s="24">
        <f t="shared" si="161"/>
        <v>0</v>
      </c>
      <c r="V438" s="4">
        <f t="shared" si="173"/>
        <v>0</v>
      </c>
      <c r="W438" s="4">
        <f t="shared" si="156"/>
        <v>0</v>
      </c>
      <c r="Y438" s="25">
        <f t="shared" si="176"/>
        <v>525</v>
      </c>
      <c r="Z438" s="24">
        <f t="shared" si="177"/>
        <v>3.3</v>
      </c>
      <c r="AA438" s="24">
        <f t="shared" si="178"/>
        <v>393.61053719208343</v>
      </c>
      <c r="AB438" s="24">
        <f t="shared" si="174"/>
        <v>196.67966534088134</v>
      </c>
    </row>
    <row r="439" spans="1:28" ht="14.65" thickBot="1" x14ac:dyDescent="0.5">
      <c r="A439" s="27" t="s">
        <v>496</v>
      </c>
      <c r="B439" s="27">
        <v>62.5</v>
      </c>
      <c r="C439" s="27">
        <f t="shared" si="162"/>
        <v>62.5</v>
      </c>
      <c r="D439" s="4">
        <f t="shared" si="163"/>
        <v>0</v>
      </c>
      <c r="E439" s="4">
        <f t="shared" si="157"/>
        <v>0</v>
      </c>
      <c r="F439" s="4">
        <f t="shared" si="164"/>
        <v>25</v>
      </c>
      <c r="G439" s="4">
        <f t="shared" si="175"/>
        <v>10900</v>
      </c>
      <c r="H439">
        <f t="shared" si="158"/>
        <v>0</v>
      </c>
      <c r="I439" s="24">
        <f t="shared" si="165"/>
        <v>0</v>
      </c>
      <c r="J439" s="24">
        <f t="shared" si="166"/>
        <v>0</v>
      </c>
      <c r="K439" s="24">
        <f t="shared" si="167"/>
        <v>0</v>
      </c>
      <c r="L439" s="25">
        <f t="shared" si="168"/>
        <v>0</v>
      </c>
      <c r="M439" s="24">
        <f t="shared" si="169"/>
        <v>0</v>
      </c>
      <c r="N439" s="19">
        <f t="shared" si="155"/>
        <v>0</v>
      </c>
      <c r="O439" s="19">
        <f t="shared" si="170"/>
        <v>0</v>
      </c>
      <c r="P439" s="19">
        <f t="shared" si="171"/>
        <v>32.131739816948752</v>
      </c>
      <c r="Q439" s="24">
        <f t="shared" si="179"/>
        <v>0</v>
      </c>
      <c r="R439" s="34">
        <f t="shared" si="172"/>
        <v>11</v>
      </c>
      <c r="S439" s="24">
        <f t="shared" si="159"/>
        <v>0</v>
      </c>
      <c r="T439" s="24">
        <f t="shared" si="160"/>
        <v>0</v>
      </c>
      <c r="U439" s="24">
        <f t="shared" si="161"/>
        <v>0</v>
      </c>
      <c r="V439" s="4">
        <f t="shared" si="173"/>
        <v>0</v>
      </c>
      <c r="W439" s="4">
        <f t="shared" si="156"/>
        <v>0</v>
      </c>
      <c r="Y439" s="25">
        <f t="shared" si="176"/>
        <v>525</v>
      </c>
      <c r="Z439" s="24">
        <f t="shared" si="177"/>
        <v>3.3</v>
      </c>
      <c r="AA439" s="24">
        <f t="shared" si="178"/>
        <v>393.61053719208343</v>
      </c>
      <c r="AB439" s="24">
        <f t="shared" si="174"/>
        <v>196.67966534088134</v>
      </c>
    </row>
    <row r="440" spans="1:28" ht="14.65" thickBot="1" x14ac:dyDescent="0.5">
      <c r="A440" s="27" t="s">
        <v>497</v>
      </c>
      <c r="B440" s="27">
        <v>62.5</v>
      </c>
      <c r="C440" s="27">
        <f t="shared" si="162"/>
        <v>62.5</v>
      </c>
      <c r="D440" s="4">
        <f t="shared" si="163"/>
        <v>0</v>
      </c>
      <c r="E440" s="4">
        <f t="shared" si="157"/>
        <v>0</v>
      </c>
      <c r="F440" s="4">
        <f t="shared" si="164"/>
        <v>25</v>
      </c>
      <c r="G440" s="4">
        <f t="shared" si="175"/>
        <v>10925</v>
      </c>
      <c r="H440">
        <f t="shared" si="158"/>
        <v>1</v>
      </c>
      <c r="I440" s="24">
        <f t="shared" si="165"/>
        <v>0</v>
      </c>
      <c r="J440" s="24">
        <f t="shared" si="166"/>
        <v>0</v>
      </c>
      <c r="K440" s="24">
        <f t="shared" si="167"/>
        <v>0</v>
      </c>
      <c r="L440" s="25">
        <f t="shared" si="168"/>
        <v>0</v>
      </c>
      <c r="M440" s="24">
        <f t="shared" si="169"/>
        <v>0</v>
      </c>
      <c r="N440" s="19">
        <f t="shared" si="155"/>
        <v>0</v>
      </c>
      <c r="O440" s="19">
        <f t="shared" si="170"/>
        <v>0</v>
      </c>
      <c r="P440" s="19">
        <f t="shared" si="171"/>
        <v>32.131739816948752</v>
      </c>
      <c r="Q440" s="24">
        <f t="shared" si="179"/>
        <v>0</v>
      </c>
      <c r="R440" s="34">
        <f t="shared" si="172"/>
        <v>11</v>
      </c>
      <c r="S440" s="24">
        <f t="shared" si="159"/>
        <v>0</v>
      </c>
      <c r="T440" s="24">
        <f t="shared" si="160"/>
        <v>0</v>
      </c>
      <c r="U440" s="24">
        <f t="shared" si="161"/>
        <v>0</v>
      </c>
      <c r="V440" s="4">
        <f t="shared" si="173"/>
        <v>0</v>
      </c>
      <c r="W440" s="4">
        <f t="shared" si="156"/>
        <v>0</v>
      </c>
      <c r="Y440" s="25">
        <f t="shared" si="176"/>
        <v>525</v>
      </c>
      <c r="Z440" s="24">
        <f t="shared" si="177"/>
        <v>3.3</v>
      </c>
      <c r="AA440" s="24">
        <f t="shared" si="178"/>
        <v>393.61053719208343</v>
      </c>
      <c r="AB440" s="24">
        <f t="shared" si="174"/>
        <v>196.67966534088134</v>
      </c>
    </row>
    <row r="441" spans="1:28" ht="14.65" thickBot="1" x14ac:dyDescent="0.5">
      <c r="A441" s="27" t="s">
        <v>498</v>
      </c>
      <c r="B441" s="27">
        <v>62.5</v>
      </c>
      <c r="C441" s="27">
        <f t="shared" si="162"/>
        <v>62.5</v>
      </c>
      <c r="D441" s="4">
        <f t="shared" si="163"/>
        <v>0</v>
      </c>
      <c r="E441" s="4">
        <f t="shared" si="157"/>
        <v>0</v>
      </c>
      <c r="F441" s="4">
        <f t="shared" si="164"/>
        <v>25</v>
      </c>
      <c r="G441" s="4">
        <f t="shared" si="175"/>
        <v>10950</v>
      </c>
      <c r="H441">
        <f t="shared" si="158"/>
        <v>2</v>
      </c>
      <c r="I441" s="24">
        <f t="shared" si="165"/>
        <v>0</v>
      </c>
      <c r="J441" s="24">
        <f t="shared" si="166"/>
        <v>0</v>
      </c>
      <c r="K441" s="24">
        <f t="shared" si="167"/>
        <v>0</v>
      </c>
      <c r="L441" s="25">
        <f t="shared" si="168"/>
        <v>0</v>
      </c>
      <c r="M441" s="24">
        <f t="shared" si="169"/>
        <v>0</v>
      </c>
      <c r="N441" s="19">
        <f t="shared" si="155"/>
        <v>0</v>
      </c>
      <c r="O441" s="19">
        <f t="shared" si="170"/>
        <v>0</v>
      </c>
      <c r="P441" s="19">
        <f t="shared" si="171"/>
        <v>32.131739816948752</v>
      </c>
      <c r="Q441" s="24">
        <f t="shared" si="179"/>
        <v>0</v>
      </c>
      <c r="R441" s="34">
        <f t="shared" si="172"/>
        <v>11</v>
      </c>
      <c r="S441" s="24">
        <f t="shared" si="159"/>
        <v>0</v>
      </c>
      <c r="T441" s="24">
        <f t="shared" si="160"/>
        <v>0</v>
      </c>
      <c r="U441" s="24">
        <f t="shared" si="161"/>
        <v>0</v>
      </c>
      <c r="V441" s="4">
        <f t="shared" si="173"/>
        <v>0</v>
      </c>
      <c r="W441" s="4">
        <f t="shared" si="156"/>
        <v>0</v>
      </c>
      <c r="Y441" s="25">
        <f t="shared" si="176"/>
        <v>525</v>
      </c>
      <c r="Z441" s="24">
        <f t="shared" si="177"/>
        <v>3.3</v>
      </c>
      <c r="AA441" s="24">
        <f t="shared" si="178"/>
        <v>393.61053719208343</v>
      </c>
      <c r="AB441" s="24">
        <f t="shared" si="174"/>
        <v>196.67966534088134</v>
      </c>
    </row>
    <row r="442" spans="1:28" ht="14.65" thickBot="1" x14ac:dyDescent="0.5">
      <c r="A442" s="27" t="s">
        <v>499</v>
      </c>
      <c r="B442" s="27">
        <v>62.5</v>
      </c>
      <c r="C442" s="27">
        <f t="shared" si="162"/>
        <v>62.5</v>
      </c>
      <c r="D442" s="4">
        <f t="shared" si="163"/>
        <v>0</v>
      </c>
      <c r="E442" s="4">
        <f t="shared" si="157"/>
        <v>0</v>
      </c>
      <c r="F442" s="4">
        <f t="shared" si="164"/>
        <v>25</v>
      </c>
      <c r="G442" s="4">
        <f t="shared" si="175"/>
        <v>10975</v>
      </c>
      <c r="H442">
        <f t="shared" si="158"/>
        <v>3</v>
      </c>
      <c r="I442" s="24">
        <f t="shared" si="165"/>
        <v>0</v>
      </c>
      <c r="J442" s="24">
        <f t="shared" si="166"/>
        <v>0</v>
      </c>
      <c r="K442" s="24">
        <f t="shared" si="167"/>
        <v>0</v>
      </c>
      <c r="L442" s="25">
        <f t="shared" si="168"/>
        <v>0</v>
      </c>
      <c r="M442" s="24">
        <f t="shared" si="169"/>
        <v>0</v>
      </c>
      <c r="N442" s="19">
        <f t="shared" si="155"/>
        <v>0</v>
      </c>
      <c r="O442" s="19">
        <f t="shared" si="170"/>
        <v>0</v>
      </c>
      <c r="P442" s="19">
        <f t="shared" si="171"/>
        <v>32.131739816948752</v>
      </c>
      <c r="Q442" s="24">
        <f t="shared" si="179"/>
        <v>0</v>
      </c>
      <c r="R442" s="34">
        <f t="shared" si="172"/>
        <v>11</v>
      </c>
      <c r="S442" s="24">
        <f t="shared" si="159"/>
        <v>0</v>
      </c>
      <c r="T442" s="24">
        <f t="shared" si="160"/>
        <v>0</v>
      </c>
      <c r="U442" s="24">
        <f t="shared" si="161"/>
        <v>0</v>
      </c>
      <c r="V442" s="4">
        <f t="shared" si="173"/>
        <v>0</v>
      </c>
      <c r="W442" s="4">
        <f t="shared" si="156"/>
        <v>0</v>
      </c>
      <c r="Y442" s="25">
        <f t="shared" si="176"/>
        <v>525</v>
      </c>
      <c r="Z442" s="24">
        <f t="shared" si="177"/>
        <v>3.3</v>
      </c>
      <c r="AA442" s="24">
        <f t="shared" si="178"/>
        <v>393.61053719208343</v>
      </c>
      <c r="AB442" s="24">
        <f t="shared" si="174"/>
        <v>196.67966534088134</v>
      </c>
    </row>
    <row r="443" spans="1:28" ht="14.65" thickBot="1" x14ac:dyDescent="0.5">
      <c r="A443" s="27" t="s">
        <v>500</v>
      </c>
      <c r="B443" s="27">
        <v>62.5</v>
      </c>
      <c r="C443" s="27">
        <f t="shared" si="162"/>
        <v>62.5</v>
      </c>
      <c r="D443" s="4">
        <f t="shared" si="163"/>
        <v>0</v>
      </c>
      <c r="E443" s="4">
        <f t="shared" si="157"/>
        <v>0</v>
      </c>
      <c r="F443" s="4">
        <f t="shared" si="164"/>
        <v>25</v>
      </c>
      <c r="G443" s="4">
        <f t="shared" si="175"/>
        <v>11000</v>
      </c>
      <c r="H443">
        <f t="shared" si="158"/>
        <v>0</v>
      </c>
      <c r="I443" s="24">
        <f t="shared" si="165"/>
        <v>0</v>
      </c>
      <c r="J443" s="24">
        <f t="shared" si="166"/>
        <v>0</v>
      </c>
      <c r="K443" s="24">
        <f t="shared" si="167"/>
        <v>0</v>
      </c>
      <c r="L443" s="25">
        <f t="shared" si="168"/>
        <v>0</v>
      </c>
      <c r="M443" s="24">
        <f t="shared" si="169"/>
        <v>0</v>
      </c>
      <c r="N443" s="19">
        <f t="shared" si="155"/>
        <v>0</v>
      </c>
      <c r="O443" s="19">
        <f t="shared" si="170"/>
        <v>0</v>
      </c>
      <c r="P443" s="19">
        <f t="shared" si="171"/>
        <v>32.131739816948752</v>
      </c>
      <c r="Q443" s="24">
        <f t="shared" si="179"/>
        <v>0</v>
      </c>
      <c r="R443" s="34">
        <f t="shared" si="172"/>
        <v>11</v>
      </c>
      <c r="S443" s="24">
        <f t="shared" si="159"/>
        <v>0</v>
      </c>
      <c r="T443" s="24">
        <f t="shared" si="160"/>
        <v>0</v>
      </c>
      <c r="U443" s="24">
        <f t="shared" si="161"/>
        <v>0</v>
      </c>
      <c r="V443" s="4">
        <f t="shared" si="173"/>
        <v>0</v>
      </c>
      <c r="W443" s="4">
        <f t="shared" si="156"/>
        <v>0</v>
      </c>
      <c r="Y443" s="25">
        <f t="shared" si="176"/>
        <v>525</v>
      </c>
      <c r="Z443" s="24">
        <f t="shared" si="177"/>
        <v>3.3</v>
      </c>
      <c r="AA443" s="24">
        <f t="shared" si="178"/>
        <v>393.61053719208343</v>
      </c>
      <c r="AB443" s="24">
        <f t="shared" si="174"/>
        <v>196.67966534088134</v>
      </c>
    </row>
    <row r="444" spans="1:28" ht="14.65" thickBot="1" x14ac:dyDescent="0.5">
      <c r="A444" s="27" t="s">
        <v>501</v>
      </c>
      <c r="B444" s="27">
        <v>62.5</v>
      </c>
      <c r="C444" s="27">
        <f t="shared" si="162"/>
        <v>62.5</v>
      </c>
      <c r="D444" s="4">
        <f t="shared" si="163"/>
        <v>0</v>
      </c>
      <c r="E444" s="4">
        <f t="shared" si="157"/>
        <v>0</v>
      </c>
      <c r="F444" s="4">
        <f t="shared" si="164"/>
        <v>25</v>
      </c>
      <c r="G444" s="4">
        <f t="shared" si="175"/>
        <v>11025</v>
      </c>
      <c r="H444">
        <f t="shared" si="158"/>
        <v>1</v>
      </c>
      <c r="I444" s="24">
        <f t="shared" si="165"/>
        <v>0</v>
      </c>
      <c r="J444" s="24">
        <f t="shared" si="166"/>
        <v>0</v>
      </c>
      <c r="K444" s="24">
        <f t="shared" si="167"/>
        <v>0</v>
      </c>
      <c r="L444" s="25">
        <f t="shared" si="168"/>
        <v>0</v>
      </c>
      <c r="M444" s="24">
        <f t="shared" si="169"/>
        <v>0</v>
      </c>
      <c r="N444" s="19">
        <f t="shared" si="155"/>
        <v>0</v>
      </c>
      <c r="O444" s="19">
        <f t="shared" si="170"/>
        <v>0</v>
      </c>
      <c r="P444" s="19">
        <f t="shared" si="171"/>
        <v>32.131739816948752</v>
      </c>
      <c r="Q444" s="24">
        <f t="shared" si="179"/>
        <v>0</v>
      </c>
      <c r="R444" s="34">
        <f t="shared" si="172"/>
        <v>11</v>
      </c>
      <c r="S444" s="24">
        <f t="shared" si="159"/>
        <v>0</v>
      </c>
      <c r="T444" s="24">
        <f t="shared" si="160"/>
        <v>0</v>
      </c>
      <c r="U444" s="24">
        <f t="shared" si="161"/>
        <v>0</v>
      </c>
      <c r="V444" s="4">
        <f t="shared" si="173"/>
        <v>0</v>
      </c>
      <c r="W444" s="4">
        <f t="shared" si="156"/>
        <v>0</v>
      </c>
      <c r="Y444" s="25">
        <f t="shared" si="176"/>
        <v>525</v>
      </c>
      <c r="Z444" s="24">
        <f t="shared" si="177"/>
        <v>3.3</v>
      </c>
      <c r="AA444" s="24">
        <f t="shared" si="178"/>
        <v>393.61053719208343</v>
      </c>
      <c r="AB444" s="24">
        <f t="shared" si="174"/>
        <v>196.67966534088134</v>
      </c>
    </row>
    <row r="445" spans="1:28" ht="14.65" thickBot="1" x14ac:dyDescent="0.5">
      <c r="A445" s="27" t="s">
        <v>502</v>
      </c>
      <c r="B445" s="27">
        <v>62.5</v>
      </c>
      <c r="C445" s="27">
        <f t="shared" si="162"/>
        <v>62.5</v>
      </c>
      <c r="D445" s="4">
        <f t="shared" si="163"/>
        <v>0</v>
      </c>
      <c r="E445" s="4">
        <f t="shared" si="157"/>
        <v>0</v>
      </c>
      <c r="F445" s="4">
        <f t="shared" si="164"/>
        <v>25</v>
      </c>
      <c r="G445" s="4">
        <f t="shared" si="175"/>
        <v>11050</v>
      </c>
      <c r="H445">
        <f t="shared" si="158"/>
        <v>2</v>
      </c>
      <c r="I445" s="24">
        <f t="shared" si="165"/>
        <v>0</v>
      </c>
      <c r="J445" s="24">
        <f t="shared" si="166"/>
        <v>0</v>
      </c>
      <c r="K445" s="24">
        <f t="shared" si="167"/>
        <v>0</v>
      </c>
      <c r="L445" s="25">
        <f t="shared" si="168"/>
        <v>0</v>
      </c>
      <c r="M445" s="24">
        <f t="shared" si="169"/>
        <v>0</v>
      </c>
      <c r="N445" s="19">
        <f t="shared" si="155"/>
        <v>0</v>
      </c>
      <c r="O445" s="19">
        <f t="shared" si="170"/>
        <v>0</v>
      </c>
      <c r="P445" s="19">
        <f t="shared" si="171"/>
        <v>32.131739816948752</v>
      </c>
      <c r="Q445" s="24">
        <f t="shared" si="179"/>
        <v>0</v>
      </c>
      <c r="R445" s="34">
        <f t="shared" si="172"/>
        <v>11</v>
      </c>
      <c r="S445" s="24">
        <f t="shared" si="159"/>
        <v>0</v>
      </c>
      <c r="T445" s="24">
        <f t="shared" si="160"/>
        <v>0</v>
      </c>
      <c r="U445" s="24">
        <f t="shared" si="161"/>
        <v>0</v>
      </c>
      <c r="V445" s="4">
        <f t="shared" si="173"/>
        <v>0</v>
      </c>
      <c r="W445" s="4">
        <f t="shared" si="156"/>
        <v>0</v>
      </c>
      <c r="Y445" s="25">
        <f t="shared" si="176"/>
        <v>525</v>
      </c>
      <c r="Z445" s="24">
        <f t="shared" si="177"/>
        <v>3.3</v>
      </c>
      <c r="AA445" s="24">
        <f t="shared" si="178"/>
        <v>393.61053719208343</v>
      </c>
      <c r="AB445" s="24">
        <f t="shared" si="174"/>
        <v>196.67966534088134</v>
      </c>
    </row>
    <row r="446" spans="1:28" ht="14.65" thickBot="1" x14ac:dyDescent="0.5">
      <c r="A446" s="27" t="s">
        <v>503</v>
      </c>
      <c r="B446" s="27">
        <v>62.5</v>
      </c>
      <c r="C446" s="27">
        <f t="shared" si="162"/>
        <v>62.5</v>
      </c>
      <c r="D446" s="4">
        <f t="shared" si="163"/>
        <v>0</v>
      </c>
      <c r="E446" s="4">
        <f t="shared" si="157"/>
        <v>0</v>
      </c>
      <c r="F446" s="4">
        <f t="shared" si="164"/>
        <v>25</v>
      </c>
      <c r="G446" s="4">
        <f t="shared" si="175"/>
        <v>11075</v>
      </c>
      <c r="H446">
        <f t="shared" si="158"/>
        <v>3</v>
      </c>
      <c r="I446" s="24">
        <f t="shared" si="165"/>
        <v>0</v>
      </c>
      <c r="J446" s="24">
        <f t="shared" si="166"/>
        <v>0</v>
      </c>
      <c r="K446" s="24">
        <f t="shared" si="167"/>
        <v>0</v>
      </c>
      <c r="L446" s="25">
        <f t="shared" si="168"/>
        <v>0</v>
      </c>
      <c r="M446" s="24">
        <f t="shared" si="169"/>
        <v>0</v>
      </c>
      <c r="N446" s="19">
        <f t="shared" si="155"/>
        <v>0</v>
      </c>
      <c r="O446" s="19">
        <f t="shared" si="170"/>
        <v>0</v>
      </c>
      <c r="P446" s="19">
        <f t="shared" si="171"/>
        <v>32.131739816948752</v>
      </c>
      <c r="Q446" s="24">
        <f t="shared" si="179"/>
        <v>0</v>
      </c>
      <c r="R446" s="34">
        <f t="shared" si="172"/>
        <v>11</v>
      </c>
      <c r="S446" s="24">
        <f t="shared" si="159"/>
        <v>0</v>
      </c>
      <c r="T446" s="24">
        <f t="shared" si="160"/>
        <v>0</v>
      </c>
      <c r="U446" s="24">
        <f t="shared" si="161"/>
        <v>0</v>
      </c>
      <c r="V446" s="4">
        <f t="shared" si="173"/>
        <v>0</v>
      </c>
      <c r="W446" s="4">
        <f t="shared" si="156"/>
        <v>0</v>
      </c>
      <c r="Y446" s="25">
        <f t="shared" si="176"/>
        <v>525</v>
      </c>
      <c r="Z446" s="24">
        <f t="shared" si="177"/>
        <v>3.3</v>
      </c>
      <c r="AA446" s="24">
        <f t="shared" si="178"/>
        <v>393.61053719208343</v>
      </c>
      <c r="AB446" s="24">
        <f t="shared" si="174"/>
        <v>196.67966534088134</v>
      </c>
    </row>
    <row r="447" spans="1:28" ht="14.65" thickBot="1" x14ac:dyDescent="0.5">
      <c r="A447" s="27" t="s">
        <v>504</v>
      </c>
      <c r="B447" s="27">
        <v>62.5</v>
      </c>
      <c r="C447" s="27">
        <f t="shared" si="162"/>
        <v>62.5</v>
      </c>
      <c r="D447" s="4">
        <f t="shared" si="163"/>
        <v>0</v>
      </c>
      <c r="E447" s="4">
        <f t="shared" si="157"/>
        <v>0</v>
      </c>
      <c r="F447" s="4">
        <f t="shared" si="164"/>
        <v>25</v>
      </c>
      <c r="G447" s="4">
        <f t="shared" si="175"/>
        <v>11100</v>
      </c>
      <c r="H447">
        <f t="shared" si="158"/>
        <v>0</v>
      </c>
      <c r="I447" s="24">
        <f t="shared" si="165"/>
        <v>0</v>
      </c>
      <c r="J447" s="24">
        <f t="shared" si="166"/>
        <v>0</v>
      </c>
      <c r="K447" s="24">
        <f t="shared" si="167"/>
        <v>0</v>
      </c>
      <c r="L447" s="25">
        <f t="shared" si="168"/>
        <v>0</v>
      </c>
      <c r="M447" s="24">
        <f t="shared" si="169"/>
        <v>0</v>
      </c>
      <c r="N447" s="19">
        <f t="shared" si="155"/>
        <v>0</v>
      </c>
      <c r="O447" s="19">
        <f t="shared" si="170"/>
        <v>0</v>
      </c>
      <c r="P447" s="19">
        <f t="shared" si="171"/>
        <v>32.131739816948752</v>
      </c>
      <c r="Q447" s="24">
        <f t="shared" si="179"/>
        <v>0</v>
      </c>
      <c r="R447" s="34">
        <f t="shared" si="172"/>
        <v>11</v>
      </c>
      <c r="S447" s="24">
        <f t="shared" si="159"/>
        <v>0</v>
      </c>
      <c r="T447" s="24">
        <f t="shared" si="160"/>
        <v>0</v>
      </c>
      <c r="U447" s="24">
        <f t="shared" si="161"/>
        <v>0</v>
      </c>
      <c r="V447" s="4">
        <f t="shared" si="173"/>
        <v>0</v>
      </c>
      <c r="W447" s="4">
        <f t="shared" si="156"/>
        <v>0</v>
      </c>
      <c r="Y447" s="25">
        <f t="shared" si="176"/>
        <v>525</v>
      </c>
      <c r="Z447" s="24">
        <f t="shared" si="177"/>
        <v>3.3</v>
      </c>
      <c r="AA447" s="24">
        <f t="shared" si="178"/>
        <v>393.61053719208343</v>
      </c>
      <c r="AB447" s="24">
        <f t="shared" si="174"/>
        <v>196.67966534088134</v>
      </c>
    </row>
    <row r="448" spans="1:28" ht="14.65" thickBot="1" x14ac:dyDescent="0.5">
      <c r="A448" s="27" t="s">
        <v>505</v>
      </c>
      <c r="B448" s="27">
        <v>62.5</v>
      </c>
      <c r="C448" s="27">
        <f t="shared" si="162"/>
        <v>62.5</v>
      </c>
      <c r="D448" s="4">
        <f t="shared" si="163"/>
        <v>0</v>
      </c>
      <c r="E448" s="4">
        <f t="shared" si="157"/>
        <v>0</v>
      </c>
      <c r="F448" s="4">
        <f t="shared" si="164"/>
        <v>25</v>
      </c>
      <c r="G448" s="4">
        <f t="shared" si="175"/>
        <v>11125</v>
      </c>
      <c r="H448">
        <f t="shared" si="158"/>
        <v>1</v>
      </c>
      <c r="I448" s="24">
        <f t="shared" si="165"/>
        <v>0</v>
      </c>
      <c r="J448" s="24">
        <f t="shared" si="166"/>
        <v>0</v>
      </c>
      <c r="K448" s="24">
        <f t="shared" si="167"/>
        <v>0</v>
      </c>
      <c r="L448" s="25">
        <f t="shared" si="168"/>
        <v>0</v>
      </c>
      <c r="M448" s="24">
        <f t="shared" si="169"/>
        <v>0</v>
      </c>
      <c r="N448" s="19">
        <f t="shared" si="155"/>
        <v>0</v>
      </c>
      <c r="O448" s="19">
        <f t="shared" si="170"/>
        <v>0</v>
      </c>
      <c r="P448" s="19">
        <f t="shared" si="171"/>
        <v>32.131739816948752</v>
      </c>
      <c r="Q448" s="24">
        <f t="shared" si="179"/>
        <v>0</v>
      </c>
      <c r="R448" s="34">
        <f t="shared" si="172"/>
        <v>11</v>
      </c>
      <c r="S448" s="24">
        <f t="shared" si="159"/>
        <v>0</v>
      </c>
      <c r="T448" s="24">
        <f t="shared" si="160"/>
        <v>0</v>
      </c>
      <c r="U448" s="24">
        <f t="shared" si="161"/>
        <v>0</v>
      </c>
      <c r="V448" s="4">
        <f t="shared" si="173"/>
        <v>0</v>
      </c>
      <c r="W448" s="4">
        <f t="shared" si="156"/>
        <v>0</v>
      </c>
      <c r="Y448" s="25">
        <f t="shared" si="176"/>
        <v>525</v>
      </c>
      <c r="Z448" s="24">
        <f t="shared" si="177"/>
        <v>3.3</v>
      </c>
      <c r="AA448" s="24">
        <f t="shared" si="178"/>
        <v>393.61053719208343</v>
      </c>
      <c r="AB448" s="24">
        <f t="shared" si="174"/>
        <v>196.67966534088134</v>
      </c>
    </row>
    <row r="449" spans="1:28" ht="14.65" thickBot="1" x14ac:dyDescent="0.5">
      <c r="A449" s="27" t="s">
        <v>506</v>
      </c>
      <c r="B449" s="27">
        <v>62.5</v>
      </c>
      <c r="C449" s="27">
        <f t="shared" si="162"/>
        <v>62.5</v>
      </c>
      <c r="D449" s="4">
        <f t="shared" si="163"/>
        <v>0</v>
      </c>
      <c r="E449" s="4">
        <f t="shared" si="157"/>
        <v>0</v>
      </c>
      <c r="F449" s="4">
        <f t="shared" si="164"/>
        <v>25</v>
      </c>
      <c r="G449" s="4">
        <f t="shared" si="175"/>
        <v>11150</v>
      </c>
      <c r="H449">
        <f t="shared" si="158"/>
        <v>2</v>
      </c>
      <c r="I449" s="24">
        <f t="shared" si="165"/>
        <v>0</v>
      </c>
      <c r="J449" s="24">
        <f t="shared" si="166"/>
        <v>0</v>
      </c>
      <c r="K449" s="24">
        <f t="shared" si="167"/>
        <v>0</v>
      </c>
      <c r="L449" s="25">
        <f t="shared" si="168"/>
        <v>0</v>
      </c>
      <c r="M449" s="24">
        <f t="shared" si="169"/>
        <v>0</v>
      </c>
      <c r="N449" s="19">
        <f t="shared" si="155"/>
        <v>0</v>
      </c>
      <c r="O449" s="19">
        <f t="shared" si="170"/>
        <v>0</v>
      </c>
      <c r="P449" s="19">
        <f t="shared" si="171"/>
        <v>32.131739816948752</v>
      </c>
      <c r="Q449" s="24">
        <f t="shared" si="179"/>
        <v>0</v>
      </c>
      <c r="R449" s="34">
        <f t="shared" si="172"/>
        <v>11</v>
      </c>
      <c r="S449" s="24">
        <f t="shared" si="159"/>
        <v>0</v>
      </c>
      <c r="T449" s="24">
        <f t="shared" si="160"/>
        <v>0</v>
      </c>
      <c r="U449" s="24">
        <f t="shared" si="161"/>
        <v>0</v>
      </c>
      <c r="V449" s="4">
        <f t="shared" si="173"/>
        <v>0</v>
      </c>
      <c r="W449" s="4">
        <f t="shared" si="156"/>
        <v>0</v>
      </c>
      <c r="Y449" s="25">
        <f t="shared" si="176"/>
        <v>525</v>
      </c>
      <c r="Z449" s="24">
        <f t="shared" si="177"/>
        <v>3.3</v>
      </c>
      <c r="AA449" s="24">
        <f t="shared" si="178"/>
        <v>393.61053719208343</v>
      </c>
      <c r="AB449" s="24">
        <f t="shared" si="174"/>
        <v>196.67966534088134</v>
      </c>
    </row>
    <row r="450" spans="1:28" ht="14.65" thickBot="1" x14ac:dyDescent="0.5">
      <c r="A450" s="27" t="s">
        <v>507</v>
      </c>
      <c r="B450" s="27">
        <v>62.5</v>
      </c>
      <c r="C450" s="27">
        <f t="shared" si="162"/>
        <v>62.5</v>
      </c>
      <c r="D450" s="4">
        <f t="shared" si="163"/>
        <v>0</v>
      </c>
      <c r="E450" s="4">
        <f t="shared" si="157"/>
        <v>0</v>
      </c>
      <c r="F450" s="4">
        <f t="shared" si="164"/>
        <v>25</v>
      </c>
      <c r="G450" s="4">
        <f t="shared" si="175"/>
        <v>11175</v>
      </c>
      <c r="H450">
        <f t="shared" si="158"/>
        <v>3</v>
      </c>
      <c r="I450" s="24">
        <f t="shared" si="165"/>
        <v>0</v>
      </c>
      <c r="J450" s="24">
        <f t="shared" si="166"/>
        <v>0</v>
      </c>
      <c r="K450" s="24">
        <f t="shared" si="167"/>
        <v>0</v>
      </c>
      <c r="L450" s="25">
        <f t="shared" si="168"/>
        <v>0</v>
      </c>
      <c r="M450" s="24">
        <f t="shared" si="169"/>
        <v>0</v>
      </c>
      <c r="N450" s="19">
        <f t="shared" si="155"/>
        <v>0</v>
      </c>
      <c r="O450" s="19">
        <f t="shared" si="170"/>
        <v>0</v>
      </c>
      <c r="P450" s="19">
        <f t="shared" si="171"/>
        <v>32.131739816948752</v>
      </c>
      <c r="Q450" s="24">
        <f t="shared" si="179"/>
        <v>0</v>
      </c>
      <c r="R450" s="34">
        <f t="shared" si="172"/>
        <v>11</v>
      </c>
      <c r="S450" s="24">
        <f t="shared" si="159"/>
        <v>0</v>
      </c>
      <c r="T450" s="24">
        <f t="shared" si="160"/>
        <v>0</v>
      </c>
      <c r="U450" s="24">
        <f t="shared" si="161"/>
        <v>0</v>
      </c>
      <c r="V450" s="4">
        <f t="shared" si="173"/>
        <v>0</v>
      </c>
      <c r="W450" s="4">
        <f t="shared" si="156"/>
        <v>0</v>
      </c>
      <c r="Y450" s="25">
        <f t="shared" si="176"/>
        <v>525</v>
      </c>
      <c r="Z450" s="24">
        <f t="shared" si="177"/>
        <v>3.3</v>
      </c>
      <c r="AA450" s="24">
        <f t="shared" si="178"/>
        <v>393.61053719208343</v>
      </c>
      <c r="AB450" s="24">
        <f t="shared" si="174"/>
        <v>196.67966534088134</v>
      </c>
    </row>
    <row r="451" spans="1:28" ht="14.65" thickBot="1" x14ac:dyDescent="0.5">
      <c r="A451" s="27" t="s">
        <v>508</v>
      </c>
      <c r="B451" s="27">
        <v>62.5</v>
      </c>
      <c r="C451" s="27">
        <f t="shared" si="162"/>
        <v>62.5</v>
      </c>
      <c r="D451" s="4">
        <f t="shared" si="163"/>
        <v>0</v>
      </c>
      <c r="E451" s="4">
        <f t="shared" si="157"/>
        <v>0</v>
      </c>
      <c r="F451" s="4">
        <f t="shared" si="164"/>
        <v>25</v>
      </c>
      <c r="G451" s="4">
        <f t="shared" si="175"/>
        <v>11200</v>
      </c>
      <c r="H451">
        <f t="shared" si="158"/>
        <v>0</v>
      </c>
      <c r="I451" s="24">
        <f t="shared" si="165"/>
        <v>0</v>
      </c>
      <c r="J451" s="24">
        <f t="shared" si="166"/>
        <v>0</v>
      </c>
      <c r="K451" s="24">
        <f t="shared" si="167"/>
        <v>0</v>
      </c>
      <c r="L451" s="25">
        <f t="shared" si="168"/>
        <v>0</v>
      </c>
      <c r="M451" s="24">
        <f t="shared" si="169"/>
        <v>0</v>
      </c>
      <c r="N451" s="19">
        <f t="shared" si="155"/>
        <v>0</v>
      </c>
      <c r="O451" s="19">
        <f t="shared" si="170"/>
        <v>0</v>
      </c>
      <c r="P451" s="19">
        <f t="shared" si="171"/>
        <v>32.131739816948752</v>
      </c>
      <c r="Q451" s="24">
        <f t="shared" si="179"/>
        <v>0</v>
      </c>
      <c r="R451" s="34">
        <f t="shared" si="172"/>
        <v>11</v>
      </c>
      <c r="S451" s="24">
        <f t="shared" si="159"/>
        <v>0</v>
      </c>
      <c r="T451" s="24">
        <f t="shared" si="160"/>
        <v>0</v>
      </c>
      <c r="U451" s="24">
        <f t="shared" si="161"/>
        <v>0</v>
      </c>
      <c r="V451" s="4">
        <f t="shared" si="173"/>
        <v>0</v>
      </c>
      <c r="W451" s="4">
        <f t="shared" si="156"/>
        <v>0</v>
      </c>
      <c r="Y451" s="25">
        <f t="shared" si="176"/>
        <v>525</v>
      </c>
      <c r="Z451" s="24">
        <f t="shared" si="177"/>
        <v>3.3</v>
      </c>
      <c r="AA451" s="24">
        <f t="shared" si="178"/>
        <v>393.61053719208343</v>
      </c>
      <c r="AB451" s="24">
        <f t="shared" si="174"/>
        <v>196.67966534088134</v>
      </c>
    </row>
    <row r="452" spans="1:28" ht="14.65" thickBot="1" x14ac:dyDescent="0.5">
      <c r="A452" s="27" t="s">
        <v>509</v>
      </c>
      <c r="B452" s="27">
        <v>62.5</v>
      </c>
      <c r="C452" s="27">
        <f t="shared" si="162"/>
        <v>62.5</v>
      </c>
      <c r="D452" s="4">
        <f t="shared" si="163"/>
        <v>0</v>
      </c>
      <c r="E452" s="4">
        <f t="shared" si="157"/>
        <v>0</v>
      </c>
      <c r="F452" s="4">
        <f t="shared" si="164"/>
        <v>25</v>
      </c>
      <c r="G452" s="4">
        <f t="shared" si="175"/>
        <v>11225</v>
      </c>
      <c r="H452">
        <f t="shared" si="158"/>
        <v>1</v>
      </c>
      <c r="I452" s="24">
        <f t="shared" si="165"/>
        <v>0</v>
      </c>
      <c r="J452" s="24">
        <f t="shared" si="166"/>
        <v>0</v>
      </c>
      <c r="K452" s="24">
        <f t="shared" si="167"/>
        <v>0</v>
      </c>
      <c r="L452" s="25">
        <f t="shared" si="168"/>
        <v>0</v>
      </c>
      <c r="M452" s="24">
        <f t="shared" si="169"/>
        <v>0</v>
      </c>
      <c r="N452" s="19">
        <f t="shared" ref="N452:N515" si="180">I452-M452</f>
        <v>0</v>
      </c>
      <c r="O452" s="19">
        <f t="shared" si="170"/>
        <v>0</v>
      </c>
      <c r="P452" s="19">
        <f t="shared" si="171"/>
        <v>32.131739816948752</v>
      </c>
      <c r="Q452" s="24">
        <f t="shared" si="179"/>
        <v>0</v>
      </c>
      <c r="R452" s="34">
        <f t="shared" si="172"/>
        <v>11</v>
      </c>
      <c r="S452" s="24">
        <f t="shared" si="159"/>
        <v>0</v>
      </c>
      <c r="T452" s="24">
        <f t="shared" si="160"/>
        <v>0</v>
      </c>
      <c r="U452" s="24">
        <f t="shared" si="161"/>
        <v>0</v>
      </c>
      <c r="V452" s="4">
        <f t="shared" si="173"/>
        <v>0</v>
      </c>
      <c r="W452" s="4">
        <f t="shared" ref="W452:W515" si="181">IF(OR(U452&gt;0, V452&gt;0), 1, 0)</f>
        <v>0</v>
      </c>
      <c r="Y452" s="25">
        <f t="shared" si="176"/>
        <v>525</v>
      </c>
      <c r="Z452" s="24">
        <f t="shared" si="177"/>
        <v>3.3</v>
      </c>
      <c r="AA452" s="24">
        <f t="shared" si="178"/>
        <v>393.61053719208343</v>
      </c>
      <c r="AB452" s="24">
        <f t="shared" si="174"/>
        <v>196.67966534088134</v>
      </c>
    </row>
    <row r="453" spans="1:28" ht="14.65" thickBot="1" x14ac:dyDescent="0.5">
      <c r="A453" s="27" t="s">
        <v>510</v>
      </c>
      <c r="B453" s="27">
        <v>62.5</v>
      </c>
      <c r="C453" s="27">
        <f t="shared" si="162"/>
        <v>62.5</v>
      </c>
      <c r="D453" s="4">
        <f t="shared" si="163"/>
        <v>0</v>
      </c>
      <c r="E453" s="4">
        <f t="shared" ref="E453:E516" si="182">IF(Q452&lt;2.7, $B453,$C453)*V452</f>
        <v>0</v>
      </c>
      <c r="F453" s="4">
        <f t="shared" si="164"/>
        <v>25</v>
      </c>
      <c r="G453" s="4">
        <f t="shared" si="175"/>
        <v>11250</v>
      </c>
      <c r="H453">
        <f t="shared" ref="H453:H516" si="183">MOD(G$4:G$643, 4)</f>
        <v>2</v>
      </c>
      <c r="I453" s="24">
        <f t="shared" si="165"/>
        <v>0</v>
      </c>
      <c r="J453" s="24">
        <f t="shared" si="166"/>
        <v>0</v>
      </c>
      <c r="K453" s="24">
        <f t="shared" si="167"/>
        <v>0</v>
      </c>
      <c r="L453" s="25">
        <f t="shared" si="168"/>
        <v>0</v>
      </c>
      <c r="M453" s="24">
        <f t="shared" si="169"/>
        <v>0</v>
      </c>
      <c r="N453" s="19">
        <f t="shared" si="180"/>
        <v>0</v>
      </c>
      <c r="O453" s="19">
        <f t="shared" si="170"/>
        <v>0</v>
      </c>
      <c r="P453" s="19">
        <f t="shared" si="171"/>
        <v>32.131739816948752</v>
      </c>
      <c r="Q453" s="24">
        <f t="shared" si="179"/>
        <v>0</v>
      </c>
      <c r="R453" s="34">
        <f t="shared" si="172"/>
        <v>11</v>
      </c>
      <c r="S453" s="24">
        <f t="shared" ref="S453:S516" si="184">IF(Q453&gt;$I$2, $I$2, Q453)</f>
        <v>0</v>
      </c>
      <c r="T453" s="24">
        <f t="shared" ref="T453:T516" si="185">I453*$I$2/($Q$2*$G$2)</f>
        <v>0</v>
      </c>
      <c r="U453" s="24">
        <f t="shared" ref="U453:U516" si="186">IF(S453=$I$2, G453, 0)</f>
        <v>0</v>
      </c>
      <c r="V453" s="4">
        <f t="shared" si="173"/>
        <v>0</v>
      </c>
      <c r="W453" s="4">
        <f t="shared" si="181"/>
        <v>0</v>
      </c>
      <c r="Y453" s="25">
        <f t="shared" si="176"/>
        <v>525</v>
      </c>
      <c r="Z453" s="24">
        <f t="shared" si="177"/>
        <v>3.3</v>
      </c>
      <c r="AA453" s="24">
        <f t="shared" si="178"/>
        <v>393.61053719208343</v>
      </c>
      <c r="AB453" s="24">
        <f t="shared" si="174"/>
        <v>196.67966534088134</v>
      </c>
    </row>
    <row r="454" spans="1:28" ht="14.65" thickBot="1" x14ac:dyDescent="0.5">
      <c r="A454" s="27" t="s">
        <v>511</v>
      </c>
      <c r="B454" s="27">
        <v>62.5</v>
      </c>
      <c r="C454" s="27">
        <f t="shared" ref="C454:C517" si="187">IF(H453&gt;0, C453, IF(D453&gt;0, IF(C453=100, 100, IF(C453 = 6.5, C453+6,C453+12.5)), B454))</f>
        <v>62.5</v>
      </c>
      <c r="D454" s="4">
        <f t="shared" ref="D454:D517" si="188">IF(Q453&lt;2.7, 0,1)</f>
        <v>0</v>
      </c>
      <c r="E454" s="4">
        <f t="shared" si="182"/>
        <v>0</v>
      </c>
      <c r="F454" s="4">
        <f t="shared" ref="F454:F517" si="189">$E$2</f>
        <v>25</v>
      </c>
      <c r="G454" s="4">
        <f t="shared" si="175"/>
        <v>11275</v>
      </c>
      <c r="H454">
        <f t="shared" si="183"/>
        <v>3</v>
      </c>
      <c r="I454" s="24">
        <f t="shared" ref="I454:I517" si="190">(-0.0457*Q453+0.64+(($G$2-5)*0.148))*E454*10</f>
        <v>0</v>
      </c>
      <c r="J454" s="24">
        <f t="shared" ref="J454:J517" si="191">IF($P$2="Resistive Load",Q453*1000/$M$2,0)</f>
        <v>0</v>
      </c>
      <c r="K454" s="24">
        <f t="shared" ref="K454:K517" si="192">IF($P$2="Constant Current Load",$N$2,0)</f>
        <v>0</v>
      </c>
      <c r="L454" s="25">
        <f t="shared" ref="L454:L517" si="193">IF(Q453&gt;$O$2, 1, 0)</f>
        <v>0</v>
      </c>
      <c r="M454" s="24">
        <f t="shared" ref="M454:M517" si="194">(J454+K454)*L454</f>
        <v>0</v>
      </c>
      <c r="N454" s="19">
        <f t="shared" si="180"/>
        <v>0</v>
      </c>
      <c r="O454" s="19">
        <f t="shared" ref="O454:O517" si="195">N454*F454/1000</f>
        <v>0</v>
      </c>
      <c r="P454" s="19">
        <f t="shared" ref="P454:P517" si="196">O454+P453</f>
        <v>32.131739816948752</v>
      </c>
      <c r="Q454" s="24">
        <f t="shared" si="179"/>
        <v>0</v>
      </c>
      <c r="R454" s="34">
        <f t="shared" ref="R454:R517" si="197">$K$2+Q453*(($K$2-$L$2)/(-5))</f>
        <v>11</v>
      </c>
      <c r="S454" s="24">
        <f t="shared" si="184"/>
        <v>0</v>
      </c>
      <c r="T454" s="24">
        <f t="shared" si="185"/>
        <v>0</v>
      </c>
      <c r="U454" s="24">
        <f t="shared" si="186"/>
        <v>0</v>
      </c>
      <c r="V454" s="4">
        <f t="shared" ref="V454:V517" si="198">IF(V453=0, 0, IF(S454=$I$2, 0, 1))</f>
        <v>0</v>
      </c>
      <c r="W454" s="4">
        <f t="shared" si="181"/>
        <v>0</v>
      </c>
      <c r="Y454" s="25">
        <f t="shared" si="176"/>
        <v>525</v>
      </c>
      <c r="Z454" s="24">
        <f t="shared" si="177"/>
        <v>3.3</v>
      </c>
      <c r="AA454" s="24">
        <f t="shared" si="178"/>
        <v>393.61053719208343</v>
      </c>
      <c r="AB454" s="24">
        <f t="shared" ref="AB454:AB517" si="199">IF(W454=1, (W454*M454), AB453)</f>
        <v>196.67966534088134</v>
      </c>
    </row>
    <row r="455" spans="1:28" ht="14.65" thickBot="1" x14ac:dyDescent="0.5">
      <c r="A455" s="27" t="s">
        <v>512</v>
      </c>
      <c r="B455" s="27">
        <v>62.5</v>
      </c>
      <c r="C455" s="27">
        <f t="shared" si="187"/>
        <v>62.5</v>
      </c>
      <c r="D455" s="4">
        <f t="shared" si="188"/>
        <v>0</v>
      </c>
      <c r="E455" s="4">
        <f t="shared" si="182"/>
        <v>0</v>
      </c>
      <c r="F455" s="4">
        <f t="shared" si="189"/>
        <v>25</v>
      </c>
      <c r="G455" s="4">
        <f t="shared" ref="G455:G518" si="200">G454+F455</f>
        <v>11300</v>
      </c>
      <c r="H455">
        <f t="shared" si="183"/>
        <v>0</v>
      </c>
      <c r="I455" s="24">
        <f t="shared" si="190"/>
        <v>0</v>
      </c>
      <c r="J455" s="24">
        <f t="shared" si="191"/>
        <v>0</v>
      </c>
      <c r="K455" s="24">
        <f t="shared" si="192"/>
        <v>0</v>
      </c>
      <c r="L455" s="25">
        <f t="shared" si="193"/>
        <v>0</v>
      </c>
      <c r="M455" s="24">
        <f t="shared" si="194"/>
        <v>0</v>
      </c>
      <c r="N455" s="19">
        <f t="shared" si="180"/>
        <v>0</v>
      </c>
      <c r="O455" s="19">
        <f t="shared" si="195"/>
        <v>0</v>
      </c>
      <c r="P455" s="19">
        <f t="shared" si="196"/>
        <v>32.131739816948752</v>
      </c>
      <c r="Q455" s="24">
        <f t="shared" si="179"/>
        <v>0</v>
      </c>
      <c r="R455" s="34">
        <f t="shared" si="197"/>
        <v>11</v>
      </c>
      <c r="S455" s="24">
        <f t="shared" si="184"/>
        <v>0</v>
      </c>
      <c r="T455" s="24">
        <f t="shared" si="185"/>
        <v>0</v>
      </c>
      <c r="U455" s="24">
        <f t="shared" si="186"/>
        <v>0</v>
      </c>
      <c r="V455" s="4">
        <f t="shared" si="198"/>
        <v>0</v>
      </c>
      <c r="W455" s="4">
        <f t="shared" si="181"/>
        <v>0</v>
      </c>
      <c r="Y455" s="25">
        <f t="shared" si="176"/>
        <v>525</v>
      </c>
      <c r="Z455" s="24">
        <f t="shared" si="177"/>
        <v>3.3</v>
      </c>
      <c r="AA455" s="24">
        <f t="shared" si="178"/>
        <v>393.61053719208343</v>
      </c>
      <c r="AB455" s="24">
        <f t="shared" si="199"/>
        <v>196.67966534088134</v>
      </c>
    </row>
    <row r="456" spans="1:28" ht="14.65" thickBot="1" x14ac:dyDescent="0.5">
      <c r="A456" s="27" t="s">
        <v>513</v>
      </c>
      <c r="B456" s="27">
        <v>62.5</v>
      </c>
      <c r="C456" s="27">
        <f t="shared" si="187"/>
        <v>62.5</v>
      </c>
      <c r="D456" s="4">
        <f t="shared" si="188"/>
        <v>0</v>
      </c>
      <c r="E456" s="4">
        <f t="shared" si="182"/>
        <v>0</v>
      </c>
      <c r="F456" s="4">
        <f t="shared" si="189"/>
        <v>25</v>
      </c>
      <c r="G456" s="4">
        <f t="shared" si="200"/>
        <v>11325</v>
      </c>
      <c r="H456">
        <f t="shared" si="183"/>
        <v>1</v>
      </c>
      <c r="I456" s="24">
        <f t="shared" si="190"/>
        <v>0</v>
      </c>
      <c r="J456" s="24">
        <f t="shared" si="191"/>
        <v>0</v>
      </c>
      <c r="K456" s="24">
        <f t="shared" si="192"/>
        <v>0</v>
      </c>
      <c r="L456" s="25">
        <f t="shared" si="193"/>
        <v>0</v>
      </c>
      <c r="M456" s="24">
        <f t="shared" si="194"/>
        <v>0</v>
      </c>
      <c r="N456" s="19">
        <f t="shared" si="180"/>
        <v>0</v>
      </c>
      <c r="O456" s="19">
        <f t="shared" si="195"/>
        <v>0</v>
      </c>
      <c r="P456" s="19">
        <f t="shared" si="196"/>
        <v>32.131739816948752</v>
      </c>
      <c r="Q456" s="24">
        <f t="shared" si="179"/>
        <v>0</v>
      </c>
      <c r="R456" s="34">
        <f t="shared" si="197"/>
        <v>11</v>
      </c>
      <c r="S456" s="24">
        <f t="shared" si="184"/>
        <v>0</v>
      </c>
      <c r="T456" s="24">
        <f t="shared" si="185"/>
        <v>0</v>
      </c>
      <c r="U456" s="24">
        <f t="shared" si="186"/>
        <v>0</v>
      </c>
      <c r="V456" s="4">
        <f t="shared" si="198"/>
        <v>0</v>
      </c>
      <c r="W456" s="4">
        <f t="shared" si="181"/>
        <v>0</v>
      </c>
      <c r="Y456" s="25">
        <f t="shared" si="176"/>
        <v>525</v>
      </c>
      <c r="Z456" s="24">
        <f t="shared" si="177"/>
        <v>3.3</v>
      </c>
      <c r="AA456" s="24">
        <f t="shared" si="178"/>
        <v>393.61053719208343</v>
      </c>
      <c r="AB456" s="24">
        <f t="shared" si="199"/>
        <v>196.67966534088134</v>
      </c>
    </row>
    <row r="457" spans="1:28" ht="14.65" thickBot="1" x14ac:dyDescent="0.5">
      <c r="A457" s="27" t="s">
        <v>514</v>
      </c>
      <c r="B457" s="27">
        <v>62.5</v>
      </c>
      <c r="C457" s="27">
        <f t="shared" si="187"/>
        <v>62.5</v>
      </c>
      <c r="D457" s="4">
        <f t="shared" si="188"/>
        <v>0</v>
      </c>
      <c r="E457" s="4">
        <f t="shared" si="182"/>
        <v>0</v>
      </c>
      <c r="F457" s="4">
        <f t="shared" si="189"/>
        <v>25</v>
      </c>
      <c r="G457" s="4">
        <f t="shared" si="200"/>
        <v>11350</v>
      </c>
      <c r="H457">
        <f t="shared" si="183"/>
        <v>2</v>
      </c>
      <c r="I457" s="24">
        <f t="shared" si="190"/>
        <v>0</v>
      </c>
      <c r="J457" s="24">
        <f t="shared" si="191"/>
        <v>0</v>
      </c>
      <c r="K457" s="24">
        <f t="shared" si="192"/>
        <v>0</v>
      </c>
      <c r="L457" s="25">
        <f t="shared" si="193"/>
        <v>0</v>
      </c>
      <c r="M457" s="24">
        <f t="shared" si="194"/>
        <v>0</v>
      </c>
      <c r="N457" s="19">
        <f t="shared" si="180"/>
        <v>0</v>
      </c>
      <c r="O457" s="19">
        <f t="shared" si="195"/>
        <v>0</v>
      </c>
      <c r="P457" s="19">
        <f t="shared" si="196"/>
        <v>32.131739816948752</v>
      </c>
      <c r="Q457" s="24">
        <f t="shared" si="179"/>
        <v>0</v>
      </c>
      <c r="R457" s="34">
        <f t="shared" si="197"/>
        <v>11</v>
      </c>
      <c r="S457" s="24">
        <f t="shared" si="184"/>
        <v>0</v>
      </c>
      <c r="T457" s="24">
        <f t="shared" si="185"/>
        <v>0</v>
      </c>
      <c r="U457" s="24">
        <f t="shared" si="186"/>
        <v>0</v>
      </c>
      <c r="V457" s="4">
        <f t="shared" si="198"/>
        <v>0</v>
      </c>
      <c r="W457" s="4">
        <f t="shared" si="181"/>
        <v>0</v>
      </c>
      <c r="Y457" s="25">
        <f t="shared" si="176"/>
        <v>525</v>
      </c>
      <c r="Z457" s="24">
        <f t="shared" si="177"/>
        <v>3.3</v>
      </c>
      <c r="AA457" s="24">
        <f t="shared" si="178"/>
        <v>393.61053719208343</v>
      </c>
      <c r="AB457" s="24">
        <f t="shared" si="199"/>
        <v>196.67966534088134</v>
      </c>
    </row>
    <row r="458" spans="1:28" ht="14.65" thickBot="1" x14ac:dyDescent="0.5">
      <c r="A458" s="27" t="s">
        <v>515</v>
      </c>
      <c r="B458" s="27">
        <v>62.5</v>
      </c>
      <c r="C458" s="27">
        <f t="shared" si="187"/>
        <v>62.5</v>
      </c>
      <c r="D458" s="4">
        <f t="shared" si="188"/>
        <v>0</v>
      </c>
      <c r="E458" s="4">
        <f t="shared" si="182"/>
        <v>0</v>
      </c>
      <c r="F458" s="4">
        <f t="shared" si="189"/>
        <v>25</v>
      </c>
      <c r="G458" s="4">
        <f t="shared" si="200"/>
        <v>11375</v>
      </c>
      <c r="H458">
        <f t="shared" si="183"/>
        <v>3</v>
      </c>
      <c r="I458" s="24">
        <f t="shared" si="190"/>
        <v>0</v>
      </c>
      <c r="J458" s="24">
        <f t="shared" si="191"/>
        <v>0</v>
      </c>
      <c r="K458" s="24">
        <f t="shared" si="192"/>
        <v>0</v>
      </c>
      <c r="L458" s="25">
        <f t="shared" si="193"/>
        <v>0</v>
      </c>
      <c r="M458" s="24">
        <f t="shared" si="194"/>
        <v>0</v>
      </c>
      <c r="N458" s="19">
        <f t="shared" si="180"/>
        <v>0</v>
      </c>
      <c r="O458" s="19">
        <f t="shared" si="195"/>
        <v>0</v>
      </c>
      <c r="P458" s="19">
        <f t="shared" si="196"/>
        <v>32.131739816948752</v>
      </c>
      <c r="Q458" s="24">
        <f t="shared" si="179"/>
        <v>0</v>
      </c>
      <c r="R458" s="34">
        <f t="shared" si="197"/>
        <v>11</v>
      </c>
      <c r="S458" s="24">
        <f t="shared" si="184"/>
        <v>0</v>
      </c>
      <c r="T458" s="24">
        <f t="shared" si="185"/>
        <v>0</v>
      </c>
      <c r="U458" s="24">
        <f t="shared" si="186"/>
        <v>0</v>
      </c>
      <c r="V458" s="4">
        <f t="shared" si="198"/>
        <v>0</v>
      </c>
      <c r="W458" s="4">
        <f t="shared" si="181"/>
        <v>0</v>
      </c>
      <c r="Y458" s="25">
        <f t="shared" si="176"/>
        <v>525</v>
      </c>
      <c r="Z458" s="24">
        <f t="shared" si="177"/>
        <v>3.3</v>
      </c>
      <c r="AA458" s="24">
        <f t="shared" si="178"/>
        <v>393.61053719208343</v>
      </c>
      <c r="AB458" s="24">
        <f t="shared" si="199"/>
        <v>196.67966534088134</v>
      </c>
    </row>
    <row r="459" spans="1:28" ht="14.65" thickBot="1" x14ac:dyDescent="0.5">
      <c r="A459" s="27" t="s">
        <v>516</v>
      </c>
      <c r="B459" s="27">
        <v>62.5</v>
      </c>
      <c r="C459" s="27">
        <f t="shared" si="187"/>
        <v>62.5</v>
      </c>
      <c r="D459" s="4">
        <f t="shared" si="188"/>
        <v>0</v>
      </c>
      <c r="E459" s="4">
        <f t="shared" si="182"/>
        <v>0</v>
      </c>
      <c r="F459" s="4">
        <f t="shared" si="189"/>
        <v>25</v>
      </c>
      <c r="G459" s="4">
        <f t="shared" si="200"/>
        <v>11400</v>
      </c>
      <c r="H459">
        <f t="shared" si="183"/>
        <v>0</v>
      </c>
      <c r="I459" s="24">
        <f t="shared" si="190"/>
        <v>0</v>
      </c>
      <c r="J459" s="24">
        <f t="shared" si="191"/>
        <v>0</v>
      </c>
      <c r="K459" s="24">
        <f t="shared" si="192"/>
        <v>0</v>
      </c>
      <c r="L459" s="25">
        <f t="shared" si="193"/>
        <v>0</v>
      </c>
      <c r="M459" s="24">
        <f t="shared" si="194"/>
        <v>0</v>
      </c>
      <c r="N459" s="19">
        <f t="shared" si="180"/>
        <v>0</v>
      </c>
      <c r="O459" s="19">
        <f t="shared" si="195"/>
        <v>0</v>
      </c>
      <c r="P459" s="19">
        <f t="shared" si="196"/>
        <v>32.131739816948752</v>
      </c>
      <c r="Q459" s="24">
        <f t="shared" si="179"/>
        <v>0</v>
      </c>
      <c r="R459" s="34">
        <f t="shared" si="197"/>
        <v>11</v>
      </c>
      <c r="S459" s="24">
        <f t="shared" si="184"/>
        <v>0</v>
      </c>
      <c r="T459" s="24">
        <f t="shared" si="185"/>
        <v>0</v>
      </c>
      <c r="U459" s="24">
        <f t="shared" si="186"/>
        <v>0</v>
      </c>
      <c r="V459" s="4">
        <f t="shared" si="198"/>
        <v>0</v>
      </c>
      <c r="W459" s="4">
        <f t="shared" si="181"/>
        <v>0</v>
      </c>
      <c r="Y459" s="25">
        <f t="shared" si="176"/>
        <v>525</v>
      </c>
      <c r="Z459" s="24">
        <f t="shared" si="177"/>
        <v>3.3</v>
      </c>
      <c r="AA459" s="24">
        <f t="shared" si="178"/>
        <v>393.61053719208343</v>
      </c>
      <c r="AB459" s="24">
        <f t="shared" si="199"/>
        <v>196.67966534088134</v>
      </c>
    </row>
    <row r="460" spans="1:28" ht="14.65" thickBot="1" x14ac:dyDescent="0.5">
      <c r="A460" s="27" t="s">
        <v>517</v>
      </c>
      <c r="B460" s="27">
        <v>62.5</v>
      </c>
      <c r="C460" s="27">
        <f t="shared" si="187"/>
        <v>62.5</v>
      </c>
      <c r="D460" s="4">
        <f t="shared" si="188"/>
        <v>0</v>
      </c>
      <c r="E460" s="4">
        <f t="shared" si="182"/>
        <v>0</v>
      </c>
      <c r="F460" s="4">
        <f t="shared" si="189"/>
        <v>25</v>
      </c>
      <c r="G460" s="4">
        <f t="shared" si="200"/>
        <v>11425</v>
      </c>
      <c r="H460">
        <f t="shared" si="183"/>
        <v>1</v>
      </c>
      <c r="I460" s="24">
        <f t="shared" si="190"/>
        <v>0</v>
      </c>
      <c r="J460" s="24">
        <f t="shared" si="191"/>
        <v>0</v>
      </c>
      <c r="K460" s="24">
        <f t="shared" si="192"/>
        <v>0</v>
      </c>
      <c r="L460" s="25">
        <f t="shared" si="193"/>
        <v>0</v>
      </c>
      <c r="M460" s="24">
        <f t="shared" si="194"/>
        <v>0</v>
      </c>
      <c r="N460" s="19">
        <f t="shared" si="180"/>
        <v>0</v>
      </c>
      <c r="O460" s="19">
        <f t="shared" si="195"/>
        <v>0</v>
      </c>
      <c r="P460" s="19">
        <f t="shared" si="196"/>
        <v>32.131739816948752</v>
      </c>
      <c r="Q460" s="24">
        <f t="shared" si="179"/>
        <v>0</v>
      </c>
      <c r="R460" s="34">
        <f t="shared" si="197"/>
        <v>11</v>
      </c>
      <c r="S460" s="24">
        <f t="shared" si="184"/>
        <v>0</v>
      </c>
      <c r="T460" s="24">
        <f t="shared" si="185"/>
        <v>0</v>
      </c>
      <c r="U460" s="24">
        <f t="shared" si="186"/>
        <v>0</v>
      </c>
      <c r="V460" s="4">
        <f t="shared" si="198"/>
        <v>0</v>
      </c>
      <c r="W460" s="4">
        <f t="shared" si="181"/>
        <v>0</v>
      </c>
      <c r="Y460" s="25">
        <f t="shared" si="176"/>
        <v>525</v>
      </c>
      <c r="Z460" s="24">
        <f t="shared" si="177"/>
        <v>3.3</v>
      </c>
      <c r="AA460" s="24">
        <f t="shared" si="178"/>
        <v>393.61053719208343</v>
      </c>
      <c r="AB460" s="24">
        <f t="shared" si="199"/>
        <v>196.67966534088134</v>
      </c>
    </row>
    <row r="461" spans="1:28" ht="14.65" thickBot="1" x14ac:dyDescent="0.5">
      <c r="A461" s="27" t="s">
        <v>518</v>
      </c>
      <c r="B461" s="27">
        <v>62.5</v>
      </c>
      <c r="C461" s="27">
        <f t="shared" si="187"/>
        <v>62.5</v>
      </c>
      <c r="D461" s="4">
        <f t="shared" si="188"/>
        <v>0</v>
      </c>
      <c r="E461" s="4">
        <f t="shared" si="182"/>
        <v>0</v>
      </c>
      <c r="F461" s="4">
        <f t="shared" si="189"/>
        <v>25</v>
      </c>
      <c r="G461" s="4">
        <f t="shared" si="200"/>
        <v>11450</v>
      </c>
      <c r="H461">
        <f t="shared" si="183"/>
        <v>2</v>
      </c>
      <c r="I461" s="24">
        <f t="shared" si="190"/>
        <v>0</v>
      </c>
      <c r="J461" s="24">
        <f t="shared" si="191"/>
        <v>0</v>
      </c>
      <c r="K461" s="24">
        <f t="shared" si="192"/>
        <v>0</v>
      </c>
      <c r="L461" s="25">
        <f t="shared" si="193"/>
        <v>0</v>
      </c>
      <c r="M461" s="24">
        <f t="shared" si="194"/>
        <v>0</v>
      </c>
      <c r="N461" s="19">
        <f t="shared" si="180"/>
        <v>0</v>
      </c>
      <c r="O461" s="19">
        <f t="shared" si="195"/>
        <v>0</v>
      </c>
      <c r="P461" s="19">
        <f t="shared" si="196"/>
        <v>32.131739816948752</v>
      </c>
      <c r="Q461" s="24">
        <f t="shared" si="179"/>
        <v>0</v>
      </c>
      <c r="R461" s="34">
        <f t="shared" si="197"/>
        <v>11</v>
      </c>
      <c r="S461" s="24">
        <f t="shared" si="184"/>
        <v>0</v>
      </c>
      <c r="T461" s="24">
        <f t="shared" si="185"/>
        <v>0</v>
      </c>
      <c r="U461" s="24">
        <f t="shared" si="186"/>
        <v>0</v>
      </c>
      <c r="V461" s="4">
        <f t="shared" si="198"/>
        <v>0</v>
      </c>
      <c r="W461" s="4">
        <f t="shared" si="181"/>
        <v>0</v>
      </c>
      <c r="Y461" s="25">
        <f t="shared" ref="Y461:Y524" si="201">IF(W461=1, (W461*G461), Y460)</f>
        <v>525</v>
      </c>
      <c r="Z461" s="24">
        <f t="shared" ref="Z461:Z524" si="202">IF(W461=1, (W461*S461), Z460)</f>
        <v>3.3</v>
      </c>
      <c r="AA461" s="24">
        <f t="shared" ref="AA461:AA524" si="203">IF(W461=1, (W461*T461), AA460)</f>
        <v>393.61053719208343</v>
      </c>
      <c r="AB461" s="24">
        <f t="shared" si="199"/>
        <v>196.67966534088134</v>
      </c>
    </row>
    <row r="462" spans="1:28" ht="14.65" thickBot="1" x14ac:dyDescent="0.5">
      <c r="A462" s="27" t="s">
        <v>519</v>
      </c>
      <c r="B462" s="27">
        <v>62.5</v>
      </c>
      <c r="C462" s="27">
        <f t="shared" si="187"/>
        <v>62.5</v>
      </c>
      <c r="D462" s="4">
        <f t="shared" si="188"/>
        <v>0</v>
      </c>
      <c r="E462" s="4">
        <f t="shared" si="182"/>
        <v>0</v>
      </c>
      <c r="F462" s="4">
        <f t="shared" si="189"/>
        <v>25</v>
      </c>
      <c r="G462" s="4">
        <f t="shared" si="200"/>
        <v>11475</v>
      </c>
      <c r="H462">
        <f t="shared" si="183"/>
        <v>3</v>
      </c>
      <c r="I462" s="24">
        <f t="shared" si="190"/>
        <v>0</v>
      </c>
      <c r="J462" s="24">
        <f t="shared" si="191"/>
        <v>0</v>
      </c>
      <c r="K462" s="24">
        <f t="shared" si="192"/>
        <v>0</v>
      </c>
      <c r="L462" s="25">
        <f t="shared" si="193"/>
        <v>0</v>
      </c>
      <c r="M462" s="24">
        <f t="shared" si="194"/>
        <v>0</v>
      </c>
      <c r="N462" s="19">
        <f t="shared" si="180"/>
        <v>0</v>
      </c>
      <c r="O462" s="19">
        <f t="shared" si="195"/>
        <v>0</v>
      </c>
      <c r="P462" s="19">
        <f t="shared" si="196"/>
        <v>32.131739816948752</v>
      </c>
      <c r="Q462" s="24">
        <f t="shared" ref="Q462:Q525" si="204" xml:space="preserve"> P462/R462*V461</f>
        <v>0</v>
      </c>
      <c r="R462" s="34">
        <f t="shared" si="197"/>
        <v>11</v>
      </c>
      <c r="S462" s="24">
        <f t="shared" si="184"/>
        <v>0</v>
      </c>
      <c r="T462" s="24">
        <f t="shared" si="185"/>
        <v>0</v>
      </c>
      <c r="U462" s="24">
        <f t="shared" si="186"/>
        <v>0</v>
      </c>
      <c r="V462" s="4">
        <f t="shared" si="198"/>
        <v>0</v>
      </c>
      <c r="W462" s="4">
        <f t="shared" si="181"/>
        <v>0</v>
      </c>
      <c r="Y462" s="25">
        <f t="shared" si="201"/>
        <v>525</v>
      </c>
      <c r="Z462" s="24">
        <f t="shared" si="202"/>
        <v>3.3</v>
      </c>
      <c r="AA462" s="24">
        <f t="shared" si="203"/>
        <v>393.61053719208343</v>
      </c>
      <c r="AB462" s="24">
        <f t="shared" si="199"/>
        <v>196.67966534088134</v>
      </c>
    </row>
    <row r="463" spans="1:28" ht="14.65" thickBot="1" x14ac:dyDescent="0.5">
      <c r="A463" s="27" t="s">
        <v>520</v>
      </c>
      <c r="B463" s="27">
        <v>62.5</v>
      </c>
      <c r="C463" s="27">
        <f t="shared" si="187"/>
        <v>62.5</v>
      </c>
      <c r="D463" s="4">
        <f t="shared" si="188"/>
        <v>0</v>
      </c>
      <c r="E463" s="4">
        <f t="shared" si="182"/>
        <v>0</v>
      </c>
      <c r="F463" s="4">
        <f t="shared" si="189"/>
        <v>25</v>
      </c>
      <c r="G463" s="4">
        <f t="shared" si="200"/>
        <v>11500</v>
      </c>
      <c r="H463">
        <f t="shared" si="183"/>
        <v>0</v>
      </c>
      <c r="I463" s="24">
        <f t="shared" si="190"/>
        <v>0</v>
      </c>
      <c r="J463" s="24">
        <f t="shared" si="191"/>
        <v>0</v>
      </c>
      <c r="K463" s="24">
        <f t="shared" si="192"/>
        <v>0</v>
      </c>
      <c r="L463" s="25">
        <f t="shared" si="193"/>
        <v>0</v>
      </c>
      <c r="M463" s="24">
        <f t="shared" si="194"/>
        <v>0</v>
      </c>
      <c r="N463" s="19">
        <f t="shared" si="180"/>
        <v>0</v>
      </c>
      <c r="O463" s="19">
        <f t="shared" si="195"/>
        <v>0</v>
      </c>
      <c r="P463" s="19">
        <f t="shared" si="196"/>
        <v>32.131739816948752</v>
      </c>
      <c r="Q463" s="24">
        <f t="shared" si="204"/>
        <v>0</v>
      </c>
      <c r="R463" s="34">
        <f t="shared" si="197"/>
        <v>11</v>
      </c>
      <c r="S463" s="24">
        <f t="shared" si="184"/>
        <v>0</v>
      </c>
      <c r="T463" s="24">
        <f t="shared" si="185"/>
        <v>0</v>
      </c>
      <c r="U463" s="24">
        <f t="shared" si="186"/>
        <v>0</v>
      </c>
      <c r="V463" s="4">
        <f t="shared" si="198"/>
        <v>0</v>
      </c>
      <c r="W463" s="4">
        <f t="shared" si="181"/>
        <v>0</v>
      </c>
      <c r="Y463" s="25">
        <f t="shared" si="201"/>
        <v>525</v>
      </c>
      <c r="Z463" s="24">
        <f t="shared" si="202"/>
        <v>3.3</v>
      </c>
      <c r="AA463" s="24">
        <f t="shared" si="203"/>
        <v>393.61053719208343</v>
      </c>
      <c r="AB463" s="24">
        <f t="shared" si="199"/>
        <v>196.67966534088134</v>
      </c>
    </row>
    <row r="464" spans="1:28" ht="14.65" thickBot="1" x14ac:dyDescent="0.5">
      <c r="A464" s="27" t="s">
        <v>521</v>
      </c>
      <c r="B464" s="27">
        <v>62.5</v>
      </c>
      <c r="C464" s="27">
        <f t="shared" si="187"/>
        <v>62.5</v>
      </c>
      <c r="D464" s="4">
        <f t="shared" si="188"/>
        <v>0</v>
      </c>
      <c r="E464" s="4">
        <f t="shared" si="182"/>
        <v>0</v>
      </c>
      <c r="F464" s="4">
        <f t="shared" si="189"/>
        <v>25</v>
      </c>
      <c r="G464" s="4">
        <f t="shared" si="200"/>
        <v>11525</v>
      </c>
      <c r="H464">
        <f t="shared" si="183"/>
        <v>1</v>
      </c>
      <c r="I464" s="24">
        <f t="shared" si="190"/>
        <v>0</v>
      </c>
      <c r="J464" s="24">
        <f t="shared" si="191"/>
        <v>0</v>
      </c>
      <c r="K464" s="24">
        <f t="shared" si="192"/>
        <v>0</v>
      </c>
      <c r="L464" s="25">
        <f t="shared" si="193"/>
        <v>0</v>
      </c>
      <c r="M464" s="24">
        <f t="shared" si="194"/>
        <v>0</v>
      </c>
      <c r="N464" s="19">
        <f t="shared" si="180"/>
        <v>0</v>
      </c>
      <c r="O464" s="19">
        <f t="shared" si="195"/>
        <v>0</v>
      </c>
      <c r="P464" s="19">
        <f t="shared" si="196"/>
        <v>32.131739816948752</v>
      </c>
      <c r="Q464" s="24">
        <f t="shared" si="204"/>
        <v>0</v>
      </c>
      <c r="R464" s="34">
        <f t="shared" si="197"/>
        <v>11</v>
      </c>
      <c r="S464" s="24">
        <f t="shared" si="184"/>
        <v>0</v>
      </c>
      <c r="T464" s="24">
        <f t="shared" si="185"/>
        <v>0</v>
      </c>
      <c r="U464" s="24">
        <f t="shared" si="186"/>
        <v>0</v>
      </c>
      <c r="V464" s="4">
        <f t="shared" si="198"/>
        <v>0</v>
      </c>
      <c r="W464" s="4">
        <f t="shared" si="181"/>
        <v>0</v>
      </c>
      <c r="Y464" s="25">
        <f t="shared" si="201"/>
        <v>525</v>
      </c>
      <c r="Z464" s="24">
        <f t="shared" si="202"/>
        <v>3.3</v>
      </c>
      <c r="AA464" s="24">
        <f t="shared" si="203"/>
        <v>393.61053719208343</v>
      </c>
      <c r="AB464" s="24">
        <f t="shared" si="199"/>
        <v>196.67966534088134</v>
      </c>
    </row>
    <row r="465" spans="1:28" ht="14.65" thickBot="1" x14ac:dyDescent="0.5">
      <c r="A465" s="27" t="s">
        <v>522</v>
      </c>
      <c r="B465" s="27">
        <v>62.5</v>
      </c>
      <c r="C465" s="27">
        <f t="shared" si="187"/>
        <v>62.5</v>
      </c>
      <c r="D465" s="4">
        <f t="shared" si="188"/>
        <v>0</v>
      </c>
      <c r="E465" s="4">
        <f t="shared" si="182"/>
        <v>0</v>
      </c>
      <c r="F465" s="4">
        <f t="shared" si="189"/>
        <v>25</v>
      </c>
      <c r="G465" s="4">
        <f t="shared" si="200"/>
        <v>11550</v>
      </c>
      <c r="H465">
        <f t="shared" si="183"/>
        <v>2</v>
      </c>
      <c r="I465" s="24">
        <f t="shared" si="190"/>
        <v>0</v>
      </c>
      <c r="J465" s="24">
        <f t="shared" si="191"/>
        <v>0</v>
      </c>
      <c r="K465" s="24">
        <f t="shared" si="192"/>
        <v>0</v>
      </c>
      <c r="L465" s="25">
        <f t="shared" si="193"/>
        <v>0</v>
      </c>
      <c r="M465" s="24">
        <f t="shared" si="194"/>
        <v>0</v>
      </c>
      <c r="N465" s="19">
        <f t="shared" si="180"/>
        <v>0</v>
      </c>
      <c r="O465" s="19">
        <f t="shared" si="195"/>
        <v>0</v>
      </c>
      <c r="P465" s="19">
        <f t="shared" si="196"/>
        <v>32.131739816948752</v>
      </c>
      <c r="Q465" s="24">
        <f t="shared" si="204"/>
        <v>0</v>
      </c>
      <c r="R465" s="34">
        <f t="shared" si="197"/>
        <v>11</v>
      </c>
      <c r="S465" s="24">
        <f t="shared" si="184"/>
        <v>0</v>
      </c>
      <c r="T465" s="24">
        <f t="shared" si="185"/>
        <v>0</v>
      </c>
      <c r="U465" s="24">
        <f t="shared" si="186"/>
        <v>0</v>
      </c>
      <c r="V465" s="4">
        <f t="shared" si="198"/>
        <v>0</v>
      </c>
      <c r="W465" s="4">
        <f t="shared" si="181"/>
        <v>0</v>
      </c>
      <c r="Y465" s="25">
        <f t="shared" si="201"/>
        <v>525</v>
      </c>
      <c r="Z465" s="24">
        <f t="shared" si="202"/>
        <v>3.3</v>
      </c>
      <c r="AA465" s="24">
        <f t="shared" si="203"/>
        <v>393.61053719208343</v>
      </c>
      <c r="AB465" s="24">
        <f t="shared" si="199"/>
        <v>196.67966534088134</v>
      </c>
    </row>
    <row r="466" spans="1:28" ht="14.65" thickBot="1" x14ac:dyDescent="0.5">
      <c r="A466" s="27" t="s">
        <v>523</v>
      </c>
      <c r="B466" s="27">
        <v>62.5</v>
      </c>
      <c r="C466" s="27">
        <f t="shared" si="187"/>
        <v>62.5</v>
      </c>
      <c r="D466" s="4">
        <f t="shared" si="188"/>
        <v>0</v>
      </c>
      <c r="E466" s="4">
        <f t="shared" si="182"/>
        <v>0</v>
      </c>
      <c r="F466" s="4">
        <f t="shared" si="189"/>
        <v>25</v>
      </c>
      <c r="G466" s="4">
        <f t="shared" si="200"/>
        <v>11575</v>
      </c>
      <c r="H466">
        <f t="shared" si="183"/>
        <v>3</v>
      </c>
      <c r="I466" s="24">
        <f t="shared" si="190"/>
        <v>0</v>
      </c>
      <c r="J466" s="24">
        <f t="shared" si="191"/>
        <v>0</v>
      </c>
      <c r="K466" s="24">
        <f t="shared" si="192"/>
        <v>0</v>
      </c>
      <c r="L466" s="25">
        <f t="shared" si="193"/>
        <v>0</v>
      </c>
      <c r="M466" s="24">
        <f t="shared" si="194"/>
        <v>0</v>
      </c>
      <c r="N466" s="19">
        <f t="shared" si="180"/>
        <v>0</v>
      </c>
      <c r="O466" s="19">
        <f t="shared" si="195"/>
        <v>0</v>
      </c>
      <c r="P466" s="19">
        <f t="shared" si="196"/>
        <v>32.131739816948752</v>
      </c>
      <c r="Q466" s="24">
        <f t="shared" si="204"/>
        <v>0</v>
      </c>
      <c r="R466" s="34">
        <f t="shared" si="197"/>
        <v>11</v>
      </c>
      <c r="S466" s="24">
        <f t="shared" si="184"/>
        <v>0</v>
      </c>
      <c r="T466" s="24">
        <f t="shared" si="185"/>
        <v>0</v>
      </c>
      <c r="U466" s="24">
        <f t="shared" si="186"/>
        <v>0</v>
      </c>
      <c r="V466" s="4">
        <f t="shared" si="198"/>
        <v>0</v>
      </c>
      <c r="W466" s="4">
        <f t="shared" si="181"/>
        <v>0</v>
      </c>
      <c r="Y466" s="25">
        <f t="shared" si="201"/>
        <v>525</v>
      </c>
      <c r="Z466" s="24">
        <f t="shared" si="202"/>
        <v>3.3</v>
      </c>
      <c r="AA466" s="24">
        <f t="shared" si="203"/>
        <v>393.61053719208343</v>
      </c>
      <c r="AB466" s="24">
        <f t="shared" si="199"/>
        <v>196.67966534088134</v>
      </c>
    </row>
    <row r="467" spans="1:28" ht="14.65" thickBot="1" x14ac:dyDescent="0.5">
      <c r="A467" s="27" t="s">
        <v>524</v>
      </c>
      <c r="B467" s="27">
        <v>62.5</v>
      </c>
      <c r="C467" s="27">
        <f t="shared" si="187"/>
        <v>62.5</v>
      </c>
      <c r="D467" s="4">
        <f t="shared" si="188"/>
        <v>0</v>
      </c>
      <c r="E467" s="4">
        <f t="shared" si="182"/>
        <v>0</v>
      </c>
      <c r="F467" s="4">
        <f t="shared" si="189"/>
        <v>25</v>
      </c>
      <c r="G467" s="4">
        <f t="shared" si="200"/>
        <v>11600</v>
      </c>
      <c r="H467">
        <f t="shared" si="183"/>
        <v>0</v>
      </c>
      <c r="I467" s="24">
        <f t="shared" si="190"/>
        <v>0</v>
      </c>
      <c r="J467" s="24">
        <f t="shared" si="191"/>
        <v>0</v>
      </c>
      <c r="K467" s="24">
        <f t="shared" si="192"/>
        <v>0</v>
      </c>
      <c r="L467" s="25">
        <f t="shared" si="193"/>
        <v>0</v>
      </c>
      <c r="M467" s="24">
        <f t="shared" si="194"/>
        <v>0</v>
      </c>
      <c r="N467" s="19">
        <f t="shared" si="180"/>
        <v>0</v>
      </c>
      <c r="O467" s="19">
        <f t="shared" si="195"/>
        <v>0</v>
      </c>
      <c r="P467" s="19">
        <f t="shared" si="196"/>
        <v>32.131739816948752</v>
      </c>
      <c r="Q467" s="24">
        <f t="shared" si="204"/>
        <v>0</v>
      </c>
      <c r="R467" s="34">
        <f t="shared" si="197"/>
        <v>11</v>
      </c>
      <c r="S467" s="24">
        <f t="shared" si="184"/>
        <v>0</v>
      </c>
      <c r="T467" s="24">
        <f t="shared" si="185"/>
        <v>0</v>
      </c>
      <c r="U467" s="24">
        <f t="shared" si="186"/>
        <v>0</v>
      </c>
      <c r="V467" s="4">
        <f t="shared" si="198"/>
        <v>0</v>
      </c>
      <c r="W467" s="4">
        <f t="shared" si="181"/>
        <v>0</v>
      </c>
      <c r="Y467" s="25">
        <f t="shared" si="201"/>
        <v>525</v>
      </c>
      <c r="Z467" s="24">
        <f t="shared" si="202"/>
        <v>3.3</v>
      </c>
      <c r="AA467" s="24">
        <f t="shared" si="203"/>
        <v>393.61053719208343</v>
      </c>
      <c r="AB467" s="24">
        <f t="shared" si="199"/>
        <v>196.67966534088134</v>
      </c>
    </row>
    <row r="468" spans="1:28" ht="14.65" thickBot="1" x14ac:dyDescent="0.5">
      <c r="A468" s="27" t="s">
        <v>525</v>
      </c>
      <c r="B468" s="27">
        <v>62.5</v>
      </c>
      <c r="C468" s="27">
        <f t="shared" si="187"/>
        <v>62.5</v>
      </c>
      <c r="D468" s="4">
        <f t="shared" si="188"/>
        <v>0</v>
      </c>
      <c r="E468" s="4">
        <f t="shared" si="182"/>
        <v>0</v>
      </c>
      <c r="F468" s="4">
        <f t="shared" si="189"/>
        <v>25</v>
      </c>
      <c r="G468" s="4">
        <f t="shared" si="200"/>
        <v>11625</v>
      </c>
      <c r="H468">
        <f t="shared" si="183"/>
        <v>1</v>
      </c>
      <c r="I468" s="24">
        <f t="shared" si="190"/>
        <v>0</v>
      </c>
      <c r="J468" s="24">
        <f t="shared" si="191"/>
        <v>0</v>
      </c>
      <c r="K468" s="24">
        <f t="shared" si="192"/>
        <v>0</v>
      </c>
      <c r="L468" s="25">
        <f t="shared" si="193"/>
        <v>0</v>
      </c>
      <c r="M468" s="24">
        <f t="shared" si="194"/>
        <v>0</v>
      </c>
      <c r="N468" s="19">
        <f t="shared" si="180"/>
        <v>0</v>
      </c>
      <c r="O468" s="19">
        <f t="shared" si="195"/>
        <v>0</v>
      </c>
      <c r="P468" s="19">
        <f t="shared" si="196"/>
        <v>32.131739816948752</v>
      </c>
      <c r="Q468" s="24">
        <f t="shared" si="204"/>
        <v>0</v>
      </c>
      <c r="R468" s="34">
        <f t="shared" si="197"/>
        <v>11</v>
      </c>
      <c r="S468" s="24">
        <f t="shared" si="184"/>
        <v>0</v>
      </c>
      <c r="T468" s="24">
        <f t="shared" si="185"/>
        <v>0</v>
      </c>
      <c r="U468" s="24">
        <f t="shared" si="186"/>
        <v>0</v>
      </c>
      <c r="V468" s="4">
        <f t="shared" si="198"/>
        <v>0</v>
      </c>
      <c r="W468" s="4">
        <f t="shared" si="181"/>
        <v>0</v>
      </c>
      <c r="Y468" s="25">
        <f t="shared" si="201"/>
        <v>525</v>
      </c>
      <c r="Z468" s="24">
        <f t="shared" si="202"/>
        <v>3.3</v>
      </c>
      <c r="AA468" s="24">
        <f t="shared" si="203"/>
        <v>393.61053719208343</v>
      </c>
      <c r="AB468" s="24">
        <f t="shared" si="199"/>
        <v>196.67966534088134</v>
      </c>
    </row>
    <row r="469" spans="1:28" ht="14.65" thickBot="1" x14ac:dyDescent="0.5">
      <c r="A469" s="27" t="s">
        <v>526</v>
      </c>
      <c r="B469" s="27">
        <v>62.5</v>
      </c>
      <c r="C469" s="27">
        <f t="shared" si="187"/>
        <v>62.5</v>
      </c>
      <c r="D469" s="4">
        <f t="shared" si="188"/>
        <v>0</v>
      </c>
      <c r="E469" s="4">
        <f t="shared" si="182"/>
        <v>0</v>
      </c>
      <c r="F469" s="4">
        <f t="shared" si="189"/>
        <v>25</v>
      </c>
      <c r="G469" s="4">
        <f t="shared" si="200"/>
        <v>11650</v>
      </c>
      <c r="H469">
        <f t="shared" si="183"/>
        <v>2</v>
      </c>
      <c r="I469" s="24">
        <f t="shared" si="190"/>
        <v>0</v>
      </c>
      <c r="J469" s="24">
        <f t="shared" si="191"/>
        <v>0</v>
      </c>
      <c r="K469" s="24">
        <f t="shared" si="192"/>
        <v>0</v>
      </c>
      <c r="L469" s="25">
        <f t="shared" si="193"/>
        <v>0</v>
      </c>
      <c r="M469" s="24">
        <f t="shared" si="194"/>
        <v>0</v>
      </c>
      <c r="N469" s="19">
        <f t="shared" si="180"/>
        <v>0</v>
      </c>
      <c r="O469" s="19">
        <f t="shared" si="195"/>
        <v>0</v>
      </c>
      <c r="P469" s="19">
        <f t="shared" si="196"/>
        <v>32.131739816948752</v>
      </c>
      <c r="Q469" s="24">
        <f t="shared" si="204"/>
        <v>0</v>
      </c>
      <c r="R469" s="34">
        <f t="shared" si="197"/>
        <v>11</v>
      </c>
      <c r="S469" s="24">
        <f t="shared" si="184"/>
        <v>0</v>
      </c>
      <c r="T469" s="24">
        <f t="shared" si="185"/>
        <v>0</v>
      </c>
      <c r="U469" s="24">
        <f t="shared" si="186"/>
        <v>0</v>
      </c>
      <c r="V469" s="4">
        <f t="shared" si="198"/>
        <v>0</v>
      </c>
      <c r="W469" s="4">
        <f t="shared" si="181"/>
        <v>0</v>
      </c>
      <c r="Y469" s="25">
        <f t="shared" si="201"/>
        <v>525</v>
      </c>
      <c r="Z469" s="24">
        <f t="shared" si="202"/>
        <v>3.3</v>
      </c>
      <c r="AA469" s="24">
        <f t="shared" si="203"/>
        <v>393.61053719208343</v>
      </c>
      <c r="AB469" s="24">
        <f t="shared" si="199"/>
        <v>196.67966534088134</v>
      </c>
    </row>
    <row r="470" spans="1:28" ht="14.65" thickBot="1" x14ac:dyDescent="0.5">
      <c r="A470" s="27" t="s">
        <v>527</v>
      </c>
      <c r="B470" s="27">
        <v>62.5</v>
      </c>
      <c r="C470" s="27">
        <f t="shared" si="187"/>
        <v>62.5</v>
      </c>
      <c r="D470" s="4">
        <f t="shared" si="188"/>
        <v>0</v>
      </c>
      <c r="E470" s="4">
        <f t="shared" si="182"/>
        <v>0</v>
      </c>
      <c r="F470" s="4">
        <f t="shared" si="189"/>
        <v>25</v>
      </c>
      <c r="G470" s="4">
        <f t="shared" si="200"/>
        <v>11675</v>
      </c>
      <c r="H470">
        <f t="shared" si="183"/>
        <v>3</v>
      </c>
      <c r="I470" s="24">
        <f t="shared" si="190"/>
        <v>0</v>
      </c>
      <c r="J470" s="24">
        <f t="shared" si="191"/>
        <v>0</v>
      </c>
      <c r="K470" s="24">
        <f t="shared" si="192"/>
        <v>0</v>
      </c>
      <c r="L470" s="25">
        <f t="shared" si="193"/>
        <v>0</v>
      </c>
      <c r="M470" s="24">
        <f t="shared" si="194"/>
        <v>0</v>
      </c>
      <c r="N470" s="19">
        <f t="shared" si="180"/>
        <v>0</v>
      </c>
      <c r="O470" s="19">
        <f t="shared" si="195"/>
        <v>0</v>
      </c>
      <c r="P470" s="19">
        <f t="shared" si="196"/>
        <v>32.131739816948752</v>
      </c>
      <c r="Q470" s="24">
        <f t="shared" si="204"/>
        <v>0</v>
      </c>
      <c r="R470" s="34">
        <f t="shared" si="197"/>
        <v>11</v>
      </c>
      <c r="S470" s="24">
        <f t="shared" si="184"/>
        <v>0</v>
      </c>
      <c r="T470" s="24">
        <f t="shared" si="185"/>
        <v>0</v>
      </c>
      <c r="U470" s="24">
        <f t="shared" si="186"/>
        <v>0</v>
      </c>
      <c r="V470" s="4">
        <f t="shared" si="198"/>
        <v>0</v>
      </c>
      <c r="W470" s="4">
        <f t="shared" si="181"/>
        <v>0</v>
      </c>
      <c r="Y470" s="25">
        <f t="shared" si="201"/>
        <v>525</v>
      </c>
      <c r="Z470" s="24">
        <f t="shared" si="202"/>
        <v>3.3</v>
      </c>
      <c r="AA470" s="24">
        <f t="shared" si="203"/>
        <v>393.61053719208343</v>
      </c>
      <c r="AB470" s="24">
        <f t="shared" si="199"/>
        <v>196.67966534088134</v>
      </c>
    </row>
    <row r="471" spans="1:28" ht="14.65" thickBot="1" x14ac:dyDescent="0.5">
      <c r="A471" s="27" t="s">
        <v>528</v>
      </c>
      <c r="B471" s="27">
        <v>62.5</v>
      </c>
      <c r="C471" s="27">
        <f t="shared" si="187"/>
        <v>62.5</v>
      </c>
      <c r="D471" s="4">
        <f t="shared" si="188"/>
        <v>0</v>
      </c>
      <c r="E471" s="4">
        <f t="shared" si="182"/>
        <v>0</v>
      </c>
      <c r="F471" s="4">
        <f t="shared" si="189"/>
        <v>25</v>
      </c>
      <c r="G471" s="4">
        <f t="shared" si="200"/>
        <v>11700</v>
      </c>
      <c r="H471">
        <f t="shared" si="183"/>
        <v>0</v>
      </c>
      <c r="I471" s="24">
        <f t="shared" si="190"/>
        <v>0</v>
      </c>
      <c r="J471" s="24">
        <f t="shared" si="191"/>
        <v>0</v>
      </c>
      <c r="K471" s="24">
        <f t="shared" si="192"/>
        <v>0</v>
      </c>
      <c r="L471" s="25">
        <f t="shared" si="193"/>
        <v>0</v>
      </c>
      <c r="M471" s="24">
        <f t="shared" si="194"/>
        <v>0</v>
      </c>
      <c r="N471" s="19">
        <f t="shared" si="180"/>
        <v>0</v>
      </c>
      <c r="O471" s="19">
        <f t="shared" si="195"/>
        <v>0</v>
      </c>
      <c r="P471" s="19">
        <f t="shared" si="196"/>
        <v>32.131739816948752</v>
      </c>
      <c r="Q471" s="24">
        <f t="shared" si="204"/>
        <v>0</v>
      </c>
      <c r="R471" s="34">
        <f t="shared" si="197"/>
        <v>11</v>
      </c>
      <c r="S471" s="24">
        <f t="shared" si="184"/>
        <v>0</v>
      </c>
      <c r="T471" s="24">
        <f t="shared" si="185"/>
        <v>0</v>
      </c>
      <c r="U471" s="24">
        <f t="shared" si="186"/>
        <v>0</v>
      </c>
      <c r="V471" s="4">
        <f t="shared" si="198"/>
        <v>0</v>
      </c>
      <c r="W471" s="4">
        <f t="shared" si="181"/>
        <v>0</v>
      </c>
      <c r="Y471" s="25">
        <f t="shared" si="201"/>
        <v>525</v>
      </c>
      <c r="Z471" s="24">
        <f t="shared" si="202"/>
        <v>3.3</v>
      </c>
      <c r="AA471" s="24">
        <f t="shared" si="203"/>
        <v>393.61053719208343</v>
      </c>
      <c r="AB471" s="24">
        <f t="shared" si="199"/>
        <v>196.67966534088134</v>
      </c>
    </row>
    <row r="472" spans="1:28" ht="14.65" thickBot="1" x14ac:dyDescent="0.5">
      <c r="A472" s="27" t="s">
        <v>529</v>
      </c>
      <c r="B472" s="27">
        <v>62.5</v>
      </c>
      <c r="C472" s="27">
        <f t="shared" si="187"/>
        <v>62.5</v>
      </c>
      <c r="D472" s="4">
        <f t="shared" si="188"/>
        <v>0</v>
      </c>
      <c r="E472" s="4">
        <f t="shared" si="182"/>
        <v>0</v>
      </c>
      <c r="F472" s="4">
        <f t="shared" si="189"/>
        <v>25</v>
      </c>
      <c r="G472" s="4">
        <f t="shared" si="200"/>
        <v>11725</v>
      </c>
      <c r="H472">
        <f t="shared" si="183"/>
        <v>1</v>
      </c>
      <c r="I472" s="24">
        <f t="shared" si="190"/>
        <v>0</v>
      </c>
      <c r="J472" s="24">
        <f t="shared" si="191"/>
        <v>0</v>
      </c>
      <c r="K472" s="24">
        <f t="shared" si="192"/>
        <v>0</v>
      </c>
      <c r="L472" s="25">
        <f t="shared" si="193"/>
        <v>0</v>
      </c>
      <c r="M472" s="24">
        <f t="shared" si="194"/>
        <v>0</v>
      </c>
      <c r="N472" s="19">
        <f t="shared" si="180"/>
        <v>0</v>
      </c>
      <c r="O472" s="19">
        <f t="shared" si="195"/>
        <v>0</v>
      </c>
      <c r="P472" s="19">
        <f t="shared" si="196"/>
        <v>32.131739816948752</v>
      </c>
      <c r="Q472" s="24">
        <f t="shared" si="204"/>
        <v>0</v>
      </c>
      <c r="R472" s="34">
        <f t="shared" si="197"/>
        <v>11</v>
      </c>
      <c r="S472" s="24">
        <f t="shared" si="184"/>
        <v>0</v>
      </c>
      <c r="T472" s="24">
        <f t="shared" si="185"/>
        <v>0</v>
      </c>
      <c r="U472" s="24">
        <f t="shared" si="186"/>
        <v>0</v>
      </c>
      <c r="V472" s="4">
        <f t="shared" si="198"/>
        <v>0</v>
      </c>
      <c r="W472" s="4">
        <f t="shared" si="181"/>
        <v>0</v>
      </c>
      <c r="Y472" s="25">
        <f t="shared" si="201"/>
        <v>525</v>
      </c>
      <c r="Z472" s="24">
        <f t="shared" si="202"/>
        <v>3.3</v>
      </c>
      <c r="AA472" s="24">
        <f t="shared" si="203"/>
        <v>393.61053719208343</v>
      </c>
      <c r="AB472" s="24">
        <f t="shared" si="199"/>
        <v>196.67966534088134</v>
      </c>
    </row>
    <row r="473" spans="1:28" ht="14.65" thickBot="1" x14ac:dyDescent="0.5">
      <c r="A473" s="27" t="s">
        <v>530</v>
      </c>
      <c r="B473" s="27">
        <v>62.5</v>
      </c>
      <c r="C473" s="27">
        <f t="shared" si="187"/>
        <v>62.5</v>
      </c>
      <c r="D473" s="4">
        <f t="shared" si="188"/>
        <v>0</v>
      </c>
      <c r="E473" s="4">
        <f t="shared" si="182"/>
        <v>0</v>
      </c>
      <c r="F473" s="4">
        <f t="shared" si="189"/>
        <v>25</v>
      </c>
      <c r="G473" s="4">
        <f t="shared" si="200"/>
        <v>11750</v>
      </c>
      <c r="H473">
        <f t="shared" si="183"/>
        <v>2</v>
      </c>
      <c r="I473" s="24">
        <f t="shared" si="190"/>
        <v>0</v>
      </c>
      <c r="J473" s="24">
        <f t="shared" si="191"/>
        <v>0</v>
      </c>
      <c r="K473" s="24">
        <f t="shared" si="192"/>
        <v>0</v>
      </c>
      <c r="L473" s="25">
        <f t="shared" si="193"/>
        <v>0</v>
      </c>
      <c r="M473" s="24">
        <f t="shared" si="194"/>
        <v>0</v>
      </c>
      <c r="N473" s="19">
        <f t="shared" si="180"/>
        <v>0</v>
      </c>
      <c r="O473" s="19">
        <f t="shared" si="195"/>
        <v>0</v>
      </c>
      <c r="P473" s="19">
        <f t="shared" si="196"/>
        <v>32.131739816948752</v>
      </c>
      <c r="Q473" s="24">
        <f t="shared" si="204"/>
        <v>0</v>
      </c>
      <c r="R473" s="34">
        <f t="shared" si="197"/>
        <v>11</v>
      </c>
      <c r="S473" s="24">
        <f t="shared" si="184"/>
        <v>0</v>
      </c>
      <c r="T473" s="24">
        <f t="shared" si="185"/>
        <v>0</v>
      </c>
      <c r="U473" s="24">
        <f t="shared" si="186"/>
        <v>0</v>
      </c>
      <c r="V473" s="4">
        <f t="shared" si="198"/>
        <v>0</v>
      </c>
      <c r="W473" s="4">
        <f t="shared" si="181"/>
        <v>0</v>
      </c>
      <c r="Y473" s="25">
        <f t="shared" si="201"/>
        <v>525</v>
      </c>
      <c r="Z473" s="24">
        <f t="shared" si="202"/>
        <v>3.3</v>
      </c>
      <c r="AA473" s="24">
        <f t="shared" si="203"/>
        <v>393.61053719208343</v>
      </c>
      <c r="AB473" s="24">
        <f t="shared" si="199"/>
        <v>196.67966534088134</v>
      </c>
    </row>
    <row r="474" spans="1:28" ht="14.65" thickBot="1" x14ac:dyDescent="0.5">
      <c r="A474" s="27" t="s">
        <v>531</v>
      </c>
      <c r="B474" s="27">
        <v>62.5</v>
      </c>
      <c r="C474" s="27">
        <f t="shared" si="187"/>
        <v>62.5</v>
      </c>
      <c r="D474" s="4">
        <f t="shared" si="188"/>
        <v>0</v>
      </c>
      <c r="E474" s="4">
        <f t="shared" si="182"/>
        <v>0</v>
      </c>
      <c r="F474" s="4">
        <f t="shared" si="189"/>
        <v>25</v>
      </c>
      <c r="G474" s="4">
        <f t="shared" si="200"/>
        <v>11775</v>
      </c>
      <c r="H474">
        <f t="shared" si="183"/>
        <v>3</v>
      </c>
      <c r="I474" s="24">
        <f t="shared" si="190"/>
        <v>0</v>
      </c>
      <c r="J474" s="24">
        <f t="shared" si="191"/>
        <v>0</v>
      </c>
      <c r="K474" s="24">
        <f t="shared" si="192"/>
        <v>0</v>
      </c>
      <c r="L474" s="25">
        <f t="shared" si="193"/>
        <v>0</v>
      </c>
      <c r="M474" s="24">
        <f t="shared" si="194"/>
        <v>0</v>
      </c>
      <c r="N474" s="19">
        <f t="shared" si="180"/>
        <v>0</v>
      </c>
      <c r="O474" s="19">
        <f t="shared" si="195"/>
        <v>0</v>
      </c>
      <c r="P474" s="19">
        <f t="shared" si="196"/>
        <v>32.131739816948752</v>
      </c>
      <c r="Q474" s="24">
        <f t="shared" si="204"/>
        <v>0</v>
      </c>
      <c r="R474" s="34">
        <f t="shared" si="197"/>
        <v>11</v>
      </c>
      <c r="S474" s="24">
        <f t="shared" si="184"/>
        <v>0</v>
      </c>
      <c r="T474" s="24">
        <f t="shared" si="185"/>
        <v>0</v>
      </c>
      <c r="U474" s="24">
        <f t="shared" si="186"/>
        <v>0</v>
      </c>
      <c r="V474" s="4">
        <f t="shared" si="198"/>
        <v>0</v>
      </c>
      <c r="W474" s="4">
        <f t="shared" si="181"/>
        <v>0</v>
      </c>
      <c r="Y474" s="25">
        <f t="shared" si="201"/>
        <v>525</v>
      </c>
      <c r="Z474" s="24">
        <f t="shared" si="202"/>
        <v>3.3</v>
      </c>
      <c r="AA474" s="24">
        <f t="shared" si="203"/>
        <v>393.61053719208343</v>
      </c>
      <c r="AB474" s="24">
        <f t="shared" si="199"/>
        <v>196.67966534088134</v>
      </c>
    </row>
    <row r="475" spans="1:28" ht="14.65" thickBot="1" x14ac:dyDescent="0.5">
      <c r="A475" s="27" t="s">
        <v>532</v>
      </c>
      <c r="B475" s="27">
        <v>62.5</v>
      </c>
      <c r="C475" s="27">
        <f t="shared" si="187"/>
        <v>62.5</v>
      </c>
      <c r="D475" s="4">
        <f t="shared" si="188"/>
        <v>0</v>
      </c>
      <c r="E475" s="4">
        <f t="shared" si="182"/>
        <v>0</v>
      </c>
      <c r="F475" s="4">
        <f t="shared" si="189"/>
        <v>25</v>
      </c>
      <c r="G475" s="4">
        <f t="shared" si="200"/>
        <v>11800</v>
      </c>
      <c r="H475">
        <f t="shared" si="183"/>
        <v>0</v>
      </c>
      <c r="I475" s="24">
        <f t="shared" si="190"/>
        <v>0</v>
      </c>
      <c r="J475" s="24">
        <f t="shared" si="191"/>
        <v>0</v>
      </c>
      <c r="K475" s="24">
        <f t="shared" si="192"/>
        <v>0</v>
      </c>
      <c r="L475" s="25">
        <f t="shared" si="193"/>
        <v>0</v>
      </c>
      <c r="M475" s="24">
        <f t="shared" si="194"/>
        <v>0</v>
      </c>
      <c r="N475" s="19">
        <f t="shared" si="180"/>
        <v>0</v>
      </c>
      <c r="O475" s="19">
        <f t="shared" si="195"/>
        <v>0</v>
      </c>
      <c r="P475" s="19">
        <f t="shared" si="196"/>
        <v>32.131739816948752</v>
      </c>
      <c r="Q475" s="24">
        <f t="shared" si="204"/>
        <v>0</v>
      </c>
      <c r="R475" s="34">
        <f t="shared" si="197"/>
        <v>11</v>
      </c>
      <c r="S475" s="24">
        <f t="shared" si="184"/>
        <v>0</v>
      </c>
      <c r="T475" s="24">
        <f t="shared" si="185"/>
        <v>0</v>
      </c>
      <c r="U475" s="24">
        <f t="shared" si="186"/>
        <v>0</v>
      </c>
      <c r="V475" s="4">
        <f t="shared" si="198"/>
        <v>0</v>
      </c>
      <c r="W475" s="4">
        <f t="shared" si="181"/>
        <v>0</v>
      </c>
      <c r="Y475" s="25">
        <f t="shared" si="201"/>
        <v>525</v>
      </c>
      <c r="Z475" s="24">
        <f t="shared" si="202"/>
        <v>3.3</v>
      </c>
      <c r="AA475" s="24">
        <f t="shared" si="203"/>
        <v>393.61053719208343</v>
      </c>
      <c r="AB475" s="24">
        <f t="shared" si="199"/>
        <v>196.67966534088134</v>
      </c>
    </row>
    <row r="476" spans="1:28" ht="14.65" thickBot="1" x14ac:dyDescent="0.5">
      <c r="A476" s="27" t="s">
        <v>533</v>
      </c>
      <c r="B476" s="27">
        <v>62.5</v>
      </c>
      <c r="C476" s="27">
        <f t="shared" si="187"/>
        <v>62.5</v>
      </c>
      <c r="D476" s="4">
        <f t="shared" si="188"/>
        <v>0</v>
      </c>
      <c r="E476" s="4">
        <f t="shared" si="182"/>
        <v>0</v>
      </c>
      <c r="F476" s="4">
        <f t="shared" si="189"/>
        <v>25</v>
      </c>
      <c r="G476" s="4">
        <f t="shared" si="200"/>
        <v>11825</v>
      </c>
      <c r="H476">
        <f t="shared" si="183"/>
        <v>1</v>
      </c>
      <c r="I476" s="24">
        <f t="shared" si="190"/>
        <v>0</v>
      </c>
      <c r="J476" s="24">
        <f t="shared" si="191"/>
        <v>0</v>
      </c>
      <c r="K476" s="24">
        <f t="shared" si="192"/>
        <v>0</v>
      </c>
      <c r="L476" s="25">
        <f t="shared" si="193"/>
        <v>0</v>
      </c>
      <c r="M476" s="24">
        <f t="shared" si="194"/>
        <v>0</v>
      </c>
      <c r="N476" s="19">
        <f t="shared" si="180"/>
        <v>0</v>
      </c>
      <c r="O476" s="19">
        <f t="shared" si="195"/>
        <v>0</v>
      </c>
      <c r="P476" s="19">
        <f t="shared" si="196"/>
        <v>32.131739816948752</v>
      </c>
      <c r="Q476" s="24">
        <f t="shared" si="204"/>
        <v>0</v>
      </c>
      <c r="R476" s="34">
        <f t="shared" si="197"/>
        <v>11</v>
      </c>
      <c r="S476" s="24">
        <f t="shared" si="184"/>
        <v>0</v>
      </c>
      <c r="T476" s="24">
        <f t="shared" si="185"/>
        <v>0</v>
      </c>
      <c r="U476" s="24">
        <f t="shared" si="186"/>
        <v>0</v>
      </c>
      <c r="V476" s="4">
        <f t="shared" si="198"/>
        <v>0</v>
      </c>
      <c r="W476" s="4">
        <f t="shared" si="181"/>
        <v>0</v>
      </c>
      <c r="Y476" s="25">
        <f t="shared" si="201"/>
        <v>525</v>
      </c>
      <c r="Z476" s="24">
        <f t="shared" si="202"/>
        <v>3.3</v>
      </c>
      <c r="AA476" s="24">
        <f t="shared" si="203"/>
        <v>393.61053719208343</v>
      </c>
      <c r="AB476" s="24">
        <f t="shared" si="199"/>
        <v>196.67966534088134</v>
      </c>
    </row>
    <row r="477" spans="1:28" ht="14.65" thickBot="1" x14ac:dyDescent="0.5">
      <c r="A477" s="27" t="s">
        <v>534</v>
      </c>
      <c r="B477" s="27">
        <v>62.5</v>
      </c>
      <c r="C477" s="27">
        <f t="shared" si="187"/>
        <v>62.5</v>
      </c>
      <c r="D477" s="4">
        <f t="shared" si="188"/>
        <v>0</v>
      </c>
      <c r="E477" s="4">
        <f t="shared" si="182"/>
        <v>0</v>
      </c>
      <c r="F477" s="4">
        <f t="shared" si="189"/>
        <v>25</v>
      </c>
      <c r="G477" s="4">
        <f t="shared" si="200"/>
        <v>11850</v>
      </c>
      <c r="H477">
        <f t="shared" si="183"/>
        <v>2</v>
      </c>
      <c r="I477" s="24">
        <f t="shared" si="190"/>
        <v>0</v>
      </c>
      <c r="J477" s="24">
        <f t="shared" si="191"/>
        <v>0</v>
      </c>
      <c r="K477" s="24">
        <f t="shared" si="192"/>
        <v>0</v>
      </c>
      <c r="L477" s="25">
        <f t="shared" si="193"/>
        <v>0</v>
      </c>
      <c r="M477" s="24">
        <f t="shared" si="194"/>
        <v>0</v>
      </c>
      <c r="N477" s="19">
        <f t="shared" si="180"/>
        <v>0</v>
      </c>
      <c r="O477" s="19">
        <f t="shared" si="195"/>
        <v>0</v>
      </c>
      <c r="P477" s="19">
        <f t="shared" si="196"/>
        <v>32.131739816948752</v>
      </c>
      <c r="Q477" s="24">
        <f t="shared" si="204"/>
        <v>0</v>
      </c>
      <c r="R477" s="34">
        <f t="shared" si="197"/>
        <v>11</v>
      </c>
      <c r="S477" s="24">
        <f t="shared" si="184"/>
        <v>0</v>
      </c>
      <c r="T477" s="24">
        <f t="shared" si="185"/>
        <v>0</v>
      </c>
      <c r="U477" s="24">
        <f t="shared" si="186"/>
        <v>0</v>
      </c>
      <c r="V477" s="4">
        <f t="shared" si="198"/>
        <v>0</v>
      </c>
      <c r="W477" s="4">
        <f t="shared" si="181"/>
        <v>0</v>
      </c>
      <c r="Y477" s="25">
        <f t="shared" si="201"/>
        <v>525</v>
      </c>
      <c r="Z477" s="24">
        <f t="shared" si="202"/>
        <v>3.3</v>
      </c>
      <c r="AA477" s="24">
        <f t="shared" si="203"/>
        <v>393.61053719208343</v>
      </c>
      <c r="AB477" s="24">
        <f t="shared" si="199"/>
        <v>196.67966534088134</v>
      </c>
    </row>
    <row r="478" spans="1:28" ht="14.65" thickBot="1" x14ac:dyDescent="0.5">
      <c r="A478" s="27" t="s">
        <v>535</v>
      </c>
      <c r="B478" s="27">
        <v>62.5</v>
      </c>
      <c r="C478" s="27">
        <f t="shared" si="187"/>
        <v>62.5</v>
      </c>
      <c r="D478" s="4">
        <f t="shared" si="188"/>
        <v>0</v>
      </c>
      <c r="E478" s="4">
        <f t="shared" si="182"/>
        <v>0</v>
      </c>
      <c r="F478" s="4">
        <f t="shared" si="189"/>
        <v>25</v>
      </c>
      <c r="G478" s="4">
        <f t="shared" si="200"/>
        <v>11875</v>
      </c>
      <c r="H478">
        <f t="shared" si="183"/>
        <v>3</v>
      </c>
      <c r="I478" s="24">
        <f t="shared" si="190"/>
        <v>0</v>
      </c>
      <c r="J478" s="24">
        <f t="shared" si="191"/>
        <v>0</v>
      </c>
      <c r="K478" s="24">
        <f t="shared" si="192"/>
        <v>0</v>
      </c>
      <c r="L478" s="25">
        <f t="shared" si="193"/>
        <v>0</v>
      </c>
      <c r="M478" s="24">
        <f t="shared" si="194"/>
        <v>0</v>
      </c>
      <c r="N478" s="19">
        <f t="shared" si="180"/>
        <v>0</v>
      </c>
      <c r="O478" s="19">
        <f t="shared" si="195"/>
        <v>0</v>
      </c>
      <c r="P478" s="19">
        <f t="shared" si="196"/>
        <v>32.131739816948752</v>
      </c>
      <c r="Q478" s="24">
        <f t="shared" si="204"/>
        <v>0</v>
      </c>
      <c r="R478" s="34">
        <f t="shared" si="197"/>
        <v>11</v>
      </c>
      <c r="S478" s="24">
        <f t="shared" si="184"/>
        <v>0</v>
      </c>
      <c r="T478" s="24">
        <f t="shared" si="185"/>
        <v>0</v>
      </c>
      <c r="U478" s="24">
        <f t="shared" si="186"/>
        <v>0</v>
      </c>
      <c r="V478" s="4">
        <f t="shared" si="198"/>
        <v>0</v>
      </c>
      <c r="W478" s="4">
        <f t="shared" si="181"/>
        <v>0</v>
      </c>
      <c r="Y478" s="25">
        <f t="shared" si="201"/>
        <v>525</v>
      </c>
      <c r="Z478" s="24">
        <f t="shared" si="202"/>
        <v>3.3</v>
      </c>
      <c r="AA478" s="24">
        <f t="shared" si="203"/>
        <v>393.61053719208343</v>
      </c>
      <c r="AB478" s="24">
        <f t="shared" si="199"/>
        <v>196.67966534088134</v>
      </c>
    </row>
    <row r="479" spans="1:28" ht="14.65" thickBot="1" x14ac:dyDescent="0.5">
      <c r="A479" s="27" t="s">
        <v>536</v>
      </c>
      <c r="B479" s="27">
        <v>62.5</v>
      </c>
      <c r="C479" s="27">
        <f t="shared" si="187"/>
        <v>62.5</v>
      </c>
      <c r="D479" s="4">
        <f t="shared" si="188"/>
        <v>0</v>
      </c>
      <c r="E479" s="4">
        <f t="shared" si="182"/>
        <v>0</v>
      </c>
      <c r="F479" s="4">
        <f t="shared" si="189"/>
        <v>25</v>
      </c>
      <c r="G479" s="4">
        <f t="shared" si="200"/>
        <v>11900</v>
      </c>
      <c r="H479">
        <f t="shared" si="183"/>
        <v>0</v>
      </c>
      <c r="I479" s="24">
        <f t="shared" si="190"/>
        <v>0</v>
      </c>
      <c r="J479" s="24">
        <f t="shared" si="191"/>
        <v>0</v>
      </c>
      <c r="K479" s="24">
        <f t="shared" si="192"/>
        <v>0</v>
      </c>
      <c r="L479" s="25">
        <f t="shared" si="193"/>
        <v>0</v>
      </c>
      <c r="M479" s="24">
        <f t="shared" si="194"/>
        <v>0</v>
      </c>
      <c r="N479" s="19">
        <f t="shared" si="180"/>
        <v>0</v>
      </c>
      <c r="O479" s="19">
        <f t="shared" si="195"/>
        <v>0</v>
      </c>
      <c r="P479" s="19">
        <f t="shared" si="196"/>
        <v>32.131739816948752</v>
      </c>
      <c r="Q479" s="24">
        <f t="shared" si="204"/>
        <v>0</v>
      </c>
      <c r="R479" s="34">
        <f t="shared" si="197"/>
        <v>11</v>
      </c>
      <c r="S479" s="24">
        <f t="shared" si="184"/>
        <v>0</v>
      </c>
      <c r="T479" s="24">
        <f t="shared" si="185"/>
        <v>0</v>
      </c>
      <c r="U479" s="24">
        <f t="shared" si="186"/>
        <v>0</v>
      </c>
      <c r="V479" s="4">
        <f t="shared" si="198"/>
        <v>0</v>
      </c>
      <c r="W479" s="4">
        <f t="shared" si="181"/>
        <v>0</v>
      </c>
      <c r="Y479" s="25">
        <f t="shared" si="201"/>
        <v>525</v>
      </c>
      <c r="Z479" s="24">
        <f t="shared" si="202"/>
        <v>3.3</v>
      </c>
      <c r="AA479" s="24">
        <f t="shared" si="203"/>
        <v>393.61053719208343</v>
      </c>
      <c r="AB479" s="24">
        <f t="shared" si="199"/>
        <v>196.67966534088134</v>
      </c>
    </row>
    <row r="480" spans="1:28" ht="14.65" thickBot="1" x14ac:dyDescent="0.5">
      <c r="A480" s="27" t="s">
        <v>537</v>
      </c>
      <c r="B480" s="27">
        <v>62.5</v>
      </c>
      <c r="C480" s="27">
        <f t="shared" si="187"/>
        <v>62.5</v>
      </c>
      <c r="D480" s="4">
        <f t="shared" si="188"/>
        <v>0</v>
      </c>
      <c r="E480" s="4">
        <f t="shared" si="182"/>
        <v>0</v>
      </c>
      <c r="F480" s="4">
        <f t="shared" si="189"/>
        <v>25</v>
      </c>
      <c r="G480" s="4">
        <f t="shared" si="200"/>
        <v>11925</v>
      </c>
      <c r="H480">
        <f t="shared" si="183"/>
        <v>1</v>
      </c>
      <c r="I480" s="24">
        <f t="shared" si="190"/>
        <v>0</v>
      </c>
      <c r="J480" s="24">
        <f t="shared" si="191"/>
        <v>0</v>
      </c>
      <c r="K480" s="24">
        <f t="shared" si="192"/>
        <v>0</v>
      </c>
      <c r="L480" s="25">
        <f t="shared" si="193"/>
        <v>0</v>
      </c>
      <c r="M480" s="24">
        <f t="shared" si="194"/>
        <v>0</v>
      </c>
      <c r="N480" s="19">
        <f t="shared" si="180"/>
        <v>0</v>
      </c>
      <c r="O480" s="19">
        <f t="shared" si="195"/>
        <v>0</v>
      </c>
      <c r="P480" s="19">
        <f t="shared" si="196"/>
        <v>32.131739816948752</v>
      </c>
      <c r="Q480" s="24">
        <f t="shared" si="204"/>
        <v>0</v>
      </c>
      <c r="R480" s="34">
        <f t="shared" si="197"/>
        <v>11</v>
      </c>
      <c r="S480" s="24">
        <f t="shared" si="184"/>
        <v>0</v>
      </c>
      <c r="T480" s="24">
        <f t="shared" si="185"/>
        <v>0</v>
      </c>
      <c r="U480" s="24">
        <f t="shared" si="186"/>
        <v>0</v>
      </c>
      <c r="V480" s="4">
        <f t="shared" si="198"/>
        <v>0</v>
      </c>
      <c r="W480" s="4">
        <f t="shared" si="181"/>
        <v>0</v>
      </c>
      <c r="Y480" s="25">
        <f t="shared" si="201"/>
        <v>525</v>
      </c>
      <c r="Z480" s="24">
        <f t="shared" si="202"/>
        <v>3.3</v>
      </c>
      <c r="AA480" s="24">
        <f t="shared" si="203"/>
        <v>393.61053719208343</v>
      </c>
      <c r="AB480" s="24">
        <f t="shared" si="199"/>
        <v>196.67966534088134</v>
      </c>
    </row>
    <row r="481" spans="1:28" ht="14.65" thickBot="1" x14ac:dyDescent="0.5">
      <c r="A481" s="27" t="s">
        <v>538</v>
      </c>
      <c r="B481" s="27">
        <v>62.5</v>
      </c>
      <c r="C481" s="27">
        <f t="shared" si="187"/>
        <v>62.5</v>
      </c>
      <c r="D481" s="4">
        <f t="shared" si="188"/>
        <v>0</v>
      </c>
      <c r="E481" s="4">
        <f t="shared" si="182"/>
        <v>0</v>
      </c>
      <c r="F481" s="4">
        <f t="shared" si="189"/>
        <v>25</v>
      </c>
      <c r="G481" s="4">
        <f t="shared" si="200"/>
        <v>11950</v>
      </c>
      <c r="H481">
        <f t="shared" si="183"/>
        <v>2</v>
      </c>
      <c r="I481" s="24">
        <f t="shared" si="190"/>
        <v>0</v>
      </c>
      <c r="J481" s="24">
        <f t="shared" si="191"/>
        <v>0</v>
      </c>
      <c r="K481" s="24">
        <f t="shared" si="192"/>
        <v>0</v>
      </c>
      <c r="L481" s="25">
        <f t="shared" si="193"/>
        <v>0</v>
      </c>
      <c r="M481" s="24">
        <f t="shared" si="194"/>
        <v>0</v>
      </c>
      <c r="N481" s="19">
        <f t="shared" si="180"/>
        <v>0</v>
      </c>
      <c r="O481" s="19">
        <f t="shared" si="195"/>
        <v>0</v>
      </c>
      <c r="P481" s="19">
        <f t="shared" si="196"/>
        <v>32.131739816948752</v>
      </c>
      <c r="Q481" s="24">
        <f t="shared" si="204"/>
        <v>0</v>
      </c>
      <c r="R481" s="34">
        <f t="shared" si="197"/>
        <v>11</v>
      </c>
      <c r="S481" s="24">
        <f t="shared" si="184"/>
        <v>0</v>
      </c>
      <c r="T481" s="24">
        <f t="shared" si="185"/>
        <v>0</v>
      </c>
      <c r="U481" s="24">
        <f t="shared" si="186"/>
        <v>0</v>
      </c>
      <c r="V481" s="4">
        <f t="shared" si="198"/>
        <v>0</v>
      </c>
      <c r="W481" s="4">
        <f t="shared" si="181"/>
        <v>0</v>
      </c>
      <c r="Y481" s="25">
        <f t="shared" si="201"/>
        <v>525</v>
      </c>
      <c r="Z481" s="24">
        <f t="shared" si="202"/>
        <v>3.3</v>
      </c>
      <c r="AA481" s="24">
        <f t="shared" si="203"/>
        <v>393.61053719208343</v>
      </c>
      <c r="AB481" s="24">
        <f t="shared" si="199"/>
        <v>196.67966534088134</v>
      </c>
    </row>
    <row r="482" spans="1:28" ht="14.65" thickBot="1" x14ac:dyDescent="0.5">
      <c r="A482" s="27" t="s">
        <v>539</v>
      </c>
      <c r="B482" s="27">
        <v>62.5</v>
      </c>
      <c r="C482" s="27">
        <f t="shared" si="187"/>
        <v>62.5</v>
      </c>
      <c r="D482" s="4">
        <f t="shared" si="188"/>
        <v>0</v>
      </c>
      <c r="E482" s="4">
        <f t="shared" si="182"/>
        <v>0</v>
      </c>
      <c r="F482" s="4">
        <f t="shared" si="189"/>
        <v>25</v>
      </c>
      <c r="G482" s="4">
        <f t="shared" si="200"/>
        <v>11975</v>
      </c>
      <c r="H482">
        <f t="shared" si="183"/>
        <v>3</v>
      </c>
      <c r="I482" s="24">
        <f t="shared" si="190"/>
        <v>0</v>
      </c>
      <c r="J482" s="24">
        <f t="shared" si="191"/>
        <v>0</v>
      </c>
      <c r="K482" s="24">
        <f t="shared" si="192"/>
        <v>0</v>
      </c>
      <c r="L482" s="25">
        <f t="shared" si="193"/>
        <v>0</v>
      </c>
      <c r="M482" s="24">
        <f t="shared" si="194"/>
        <v>0</v>
      </c>
      <c r="N482" s="19">
        <f t="shared" si="180"/>
        <v>0</v>
      </c>
      <c r="O482" s="19">
        <f t="shared" si="195"/>
        <v>0</v>
      </c>
      <c r="P482" s="19">
        <f t="shared" si="196"/>
        <v>32.131739816948752</v>
      </c>
      <c r="Q482" s="24">
        <f t="shared" si="204"/>
        <v>0</v>
      </c>
      <c r="R482" s="34">
        <f t="shared" si="197"/>
        <v>11</v>
      </c>
      <c r="S482" s="24">
        <f t="shared" si="184"/>
        <v>0</v>
      </c>
      <c r="T482" s="24">
        <f t="shared" si="185"/>
        <v>0</v>
      </c>
      <c r="U482" s="24">
        <f t="shared" si="186"/>
        <v>0</v>
      </c>
      <c r="V482" s="4">
        <f t="shared" si="198"/>
        <v>0</v>
      </c>
      <c r="W482" s="4">
        <f t="shared" si="181"/>
        <v>0</v>
      </c>
      <c r="Y482" s="25">
        <f t="shared" si="201"/>
        <v>525</v>
      </c>
      <c r="Z482" s="24">
        <f t="shared" si="202"/>
        <v>3.3</v>
      </c>
      <c r="AA482" s="24">
        <f t="shared" si="203"/>
        <v>393.61053719208343</v>
      </c>
      <c r="AB482" s="24">
        <f t="shared" si="199"/>
        <v>196.67966534088134</v>
      </c>
    </row>
    <row r="483" spans="1:28" ht="14.65" thickBot="1" x14ac:dyDescent="0.5">
      <c r="A483" s="27" t="s">
        <v>540</v>
      </c>
      <c r="B483" s="27">
        <v>62.5</v>
      </c>
      <c r="C483" s="27">
        <f t="shared" si="187"/>
        <v>62.5</v>
      </c>
      <c r="D483" s="4">
        <f t="shared" si="188"/>
        <v>0</v>
      </c>
      <c r="E483" s="4">
        <f t="shared" si="182"/>
        <v>0</v>
      </c>
      <c r="F483" s="4">
        <f t="shared" si="189"/>
        <v>25</v>
      </c>
      <c r="G483" s="4">
        <f t="shared" si="200"/>
        <v>12000</v>
      </c>
      <c r="H483">
        <f t="shared" si="183"/>
        <v>0</v>
      </c>
      <c r="I483" s="24">
        <f t="shared" si="190"/>
        <v>0</v>
      </c>
      <c r="J483" s="24">
        <f t="shared" si="191"/>
        <v>0</v>
      </c>
      <c r="K483" s="24">
        <f t="shared" si="192"/>
        <v>0</v>
      </c>
      <c r="L483" s="25">
        <f t="shared" si="193"/>
        <v>0</v>
      </c>
      <c r="M483" s="24">
        <f t="shared" si="194"/>
        <v>0</v>
      </c>
      <c r="N483" s="19">
        <f t="shared" si="180"/>
        <v>0</v>
      </c>
      <c r="O483" s="19">
        <f t="shared" si="195"/>
        <v>0</v>
      </c>
      <c r="P483" s="19">
        <f t="shared" si="196"/>
        <v>32.131739816948752</v>
      </c>
      <c r="Q483" s="24">
        <f t="shared" si="204"/>
        <v>0</v>
      </c>
      <c r="R483" s="34">
        <f t="shared" si="197"/>
        <v>11</v>
      </c>
      <c r="S483" s="24">
        <f t="shared" si="184"/>
        <v>0</v>
      </c>
      <c r="T483" s="24">
        <f t="shared" si="185"/>
        <v>0</v>
      </c>
      <c r="U483" s="24">
        <f t="shared" si="186"/>
        <v>0</v>
      </c>
      <c r="V483" s="4">
        <f t="shared" si="198"/>
        <v>0</v>
      </c>
      <c r="W483" s="4">
        <f t="shared" si="181"/>
        <v>0</v>
      </c>
      <c r="Y483" s="25">
        <f t="shared" si="201"/>
        <v>525</v>
      </c>
      <c r="Z483" s="24">
        <f t="shared" si="202"/>
        <v>3.3</v>
      </c>
      <c r="AA483" s="24">
        <f t="shared" si="203"/>
        <v>393.61053719208343</v>
      </c>
      <c r="AB483" s="24">
        <f t="shared" si="199"/>
        <v>196.67966534088134</v>
      </c>
    </row>
    <row r="484" spans="1:28" ht="14.65" thickBot="1" x14ac:dyDescent="0.5">
      <c r="A484" s="27" t="s">
        <v>541</v>
      </c>
      <c r="B484" s="27">
        <v>62.5</v>
      </c>
      <c r="C484" s="27">
        <f t="shared" si="187"/>
        <v>62.5</v>
      </c>
      <c r="D484" s="4">
        <f t="shared" si="188"/>
        <v>0</v>
      </c>
      <c r="E484" s="4">
        <f t="shared" si="182"/>
        <v>0</v>
      </c>
      <c r="F484" s="4">
        <f t="shared" si="189"/>
        <v>25</v>
      </c>
      <c r="G484" s="4">
        <f t="shared" si="200"/>
        <v>12025</v>
      </c>
      <c r="H484">
        <f t="shared" si="183"/>
        <v>1</v>
      </c>
      <c r="I484" s="24">
        <f t="shared" si="190"/>
        <v>0</v>
      </c>
      <c r="J484" s="24">
        <f t="shared" si="191"/>
        <v>0</v>
      </c>
      <c r="K484" s="24">
        <f t="shared" si="192"/>
        <v>0</v>
      </c>
      <c r="L484" s="25">
        <f t="shared" si="193"/>
        <v>0</v>
      </c>
      <c r="M484" s="24">
        <f t="shared" si="194"/>
        <v>0</v>
      </c>
      <c r="N484" s="19">
        <f t="shared" si="180"/>
        <v>0</v>
      </c>
      <c r="O484" s="19">
        <f t="shared" si="195"/>
        <v>0</v>
      </c>
      <c r="P484" s="19">
        <f t="shared" si="196"/>
        <v>32.131739816948752</v>
      </c>
      <c r="Q484" s="24">
        <f t="shared" si="204"/>
        <v>0</v>
      </c>
      <c r="R484" s="34">
        <f t="shared" si="197"/>
        <v>11</v>
      </c>
      <c r="S484" s="24">
        <f t="shared" si="184"/>
        <v>0</v>
      </c>
      <c r="T484" s="24">
        <f t="shared" si="185"/>
        <v>0</v>
      </c>
      <c r="U484" s="24">
        <f t="shared" si="186"/>
        <v>0</v>
      </c>
      <c r="V484" s="4">
        <f t="shared" si="198"/>
        <v>0</v>
      </c>
      <c r="W484" s="4">
        <f t="shared" si="181"/>
        <v>0</v>
      </c>
      <c r="Y484" s="25">
        <f t="shared" si="201"/>
        <v>525</v>
      </c>
      <c r="Z484" s="24">
        <f t="shared" si="202"/>
        <v>3.3</v>
      </c>
      <c r="AA484" s="24">
        <f t="shared" si="203"/>
        <v>393.61053719208343</v>
      </c>
      <c r="AB484" s="24">
        <f t="shared" si="199"/>
        <v>196.67966534088134</v>
      </c>
    </row>
    <row r="485" spans="1:28" ht="14.65" thickBot="1" x14ac:dyDescent="0.5">
      <c r="A485" s="27" t="s">
        <v>542</v>
      </c>
      <c r="B485" s="27">
        <v>62.5</v>
      </c>
      <c r="C485" s="27">
        <f t="shared" si="187"/>
        <v>62.5</v>
      </c>
      <c r="D485" s="4">
        <f t="shared" si="188"/>
        <v>0</v>
      </c>
      <c r="E485" s="4">
        <f t="shared" si="182"/>
        <v>0</v>
      </c>
      <c r="F485" s="4">
        <f t="shared" si="189"/>
        <v>25</v>
      </c>
      <c r="G485" s="4">
        <f t="shared" si="200"/>
        <v>12050</v>
      </c>
      <c r="H485">
        <f t="shared" si="183"/>
        <v>2</v>
      </c>
      <c r="I485" s="24">
        <f t="shared" si="190"/>
        <v>0</v>
      </c>
      <c r="J485" s="24">
        <f t="shared" si="191"/>
        <v>0</v>
      </c>
      <c r="K485" s="24">
        <f t="shared" si="192"/>
        <v>0</v>
      </c>
      <c r="L485" s="25">
        <f t="shared" si="193"/>
        <v>0</v>
      </c>
      <c r="M485" s="24">
        <f t="shared" si="194"/>
        <v>0</v>
      </c>
      <c r="N485" s="19">
        <f t="shared" si="180"/>
        <v>0</v>
      </c>
      <c r="O485" s="19">
        <f t="shared" si="195"/>
        <v>0</v>
      </c>
      <c r="P485" s="19">
        <f t="shared" si="196"/>
        <v>32.131739816948752</v>
      </c>
      <c r="Q485" s="24">
        <f t="shared" si="204"/>
        <v>0</v>
      </c>
      <c r="R485" s="34">
        <f t="shared" si="197"/>
        <v>11</v>
      </c>
      <c r="S485" s="24">
        <f t="shared" si="184"/>
        <v>0</v>
      </c>
      <c r="T485" s="24">
        <f t="shared" si="185"/>
        <v>0</v>
      </c>
      <c r="U485" s="24">
        <f t="shared" si="186"/>
        <v>0</v>
      </c>
      <c r="V485" s="4">
        <f t="shared" si="198"/>
        <v>0</v>
      </c>
      <c r="W485" s="4">
        <f t="shared" si="181"/>
        <v>0</v>
      </c>
      <c r="Y485" s="25">
        <f t="shared" si="201"/>
        <v>525</v>
      </c>
      <c r="Z485" s="24">
        <f t="shared" si="202"/>
        <v>3.3</v>
      </c>
      <c r="AA485" s="24">
        <f t="shared" si="203"/>
        <v>393.61053719208343</v>
      </c>
      <c r="AB485" s="24">
        <f t="shared" si="199"/>
        <v>196.67966534088134</v>
      </c>
    </row>
    <row r="486" spans="1:28" ht="14.65" thickBot="1" x14ac:dyDescent="0.5">
      <c r="A486" s="27" t="s">
        <v>543</v>
      </c>
      <c r="B486" s="27">
        <v>62.5</v>
      </c>
      <c r="C486" s="27">
        <f t="shared" si="187"/>
        <v>62.5</v>
      </c>
      <c r="D486" s="4">
        <f t="shared" si="188"/>
        <v>0</v>
      </c>
      <c r="E486" s="4">
        <f t="shared" si="182"/>
        <v>0</v>
      </c>
      <c r="F486" s="4">
        <f t="shared" si="189"/>
        <v>25</v>
      </c>
      <c r="G486" s="4">
        <f t="shared" si="200"/>
        <v>12075</v>
      </c>
      <c r="H486">
        <f t="shared" si="183"/>
        <v>3</v>
      </c>
      <c r="I486" s="24">
        <f t="shared" si="190"/>
        <v>0</v>
      </c>
      <c r="J486" s="24">
        <f t="shared" si="191"/>
        <v>0</v>
      </c>
      <c r="K486" s="24">
        <f t="shared" si="192"/>
        <v>0</v>
      </c>
      <c r="L486" s="25">
        <f t="shared" si="193"/>
        <v>0</v>
      </c>
      <c r="M486" s="24">
        <f t="shared" si="194"/>
        <v>0</v>
      </c>
      <c r="N486" s="19">
        <f t="shared" si="180"/>
        <v>0</v>
      </c>
      <c r="O486" s="19">
        <f t="shared" si="195"/>
        <v>0</v>
      </c>
      <c r="P486" s="19">
        <f t="shared" si="196"/>
        <v>32.131739816948752</v>
      </c>
      <c r="Q486" s="24">
        <f t="shared" si="204"/>
        <v>0</v>
      </c>
      <c r="R486" s="34">
        <f t="shared" si="197"/>
        <v>11</v>
      </c>
      <c r="S486" s="24">
        <f t="shared" si="184"/>
        <v>0</v>
      </c>
      <c r="T486" s="24">
        <f t="shared" si="185"/>
        <v>0</v>
      </c>
      <c r="U486" s="24">
        <f t="shared" si="186"/>
        <v>0</v>
      </c>
      <c r="V486" s="4">
        <f t="shared" si="198"/>
        <v>0</v>
      </c>
      <c r="W486" s="4">
        <f t="shared" si="181"/>
        <v>0</v>
      </c>
      <c r="Y486" s="25">
        <f t="shared" si="201"/>
        <v>525</v>
      </c>
      <c r="Z486" s="24">
        <f t="shared" si="202"/>
        <v>3.3</v>
      </c>
      <c r="AA486" s="24">
        <f t="shared" si="203"/>
        <v>393.61053719208343</v>
      </c>
      <c r="AB486" s="24">
        <f t="shared" si="199"/>
        <v>196.67966534088134</v>
      </c>
    </row>
    <row r="487" spans="1:28" ht="14.65" thickBot="1" x14ac:dyDescent="0.5">
      <c r="A487" s="27" t="s">
        <v>544</v>
      </c>
      <c r="B487" s="27">
        <v>62.5</v>
      </c>
      <c r="C487" s="27">
        <f t="shared" si="187"/>
        <v>62.5</v>
      </c>
      <c r="D487" s="4">
        <f t="shared" si="188"/>
        <v>0</v>
      </c>
      <c r="E487" s="4">
        <f t="shared" si="182"/>
        <v>0</v>
      </c>
      <c r="F487" s="4">
        <f t="shared" si="189"/>
        <v>25</v>
      </c>
      <c r="G487" s="4">
        <f t="shared" si="200"/>
        <v>12100</v>
      </c>
      <c r="H487">
        <f t="shared" si="183"/>
        <v>0</v>
      </c>
      <c r="I487" s="24">
        <f t="shared" si="190"/>
        <v>0</v>
      </c>
      <c r="J487" s="24">
        <f t="shared" si="191"/>
        <v>0</v>
      </c>
      <c r="K487" s="24">
        <f t="shared" si="192"/>
        <v>0</v>
      </c>
      <c r="L487" s="25">
        <f t="shared" si="193"/>
        <v>0</v>
      </c>
      <c r="M487" s="24">
        <f t="shared" si="194"/>
        <v>0</v>
      </c>
      <c r="N487" s="19">
        <f t="shared" si="180"/>
        <v>0</v>
      </c>
      <c r="O487" s="19">
        <f t="shared" si="195"/>
        <v>0</v>
      </c>
      <c r="P487" s="19">
        <f t="shared" si="196"/>
        <v>32.131739816948752</v>
      </c>
      <c r="Q487" s="24">
        <f t="shared" si="204"/>
        <v>0</v>
      </c>
      <c r="R487" s="34">
        <f t="shared" si="197"/>
        <v>11</v>
      </c>
      <c r="S487" s="24">
        <f t="shared" si="184"/>
        <v>0</v>
      </c>
      <c r="T487" s="24">
        <f t="shared" si="185"/>
        <v>0</v>
      </c>
      <c r="U487" s="24">
        <f t="shared" si="186"/>
        <v>0</v>
      </c>
      <c r="V487" s="4">
        <f t="shared" si="198"/>
        <v>0</v>
      </c>
      <c r="W487" s="4">
        <f t="shared" si="181"/>
        <v>0</v>
      </c>
      <c r="Y487" s="25">
        <f t="shared" si="201"/>
        <v>525</v>
      </c>
      <c r="Z487" s="24">
        <f t="shared" si="202"/>
        <v>3.3</v>
      </c>
      <c r="AA487" s="24">
        <f t="shared" si="203"/>
        <v>393.61053719208343</v>
      </c>
      <c r="AB487" s="24">
        <f t="shared" si="199"/>
        <v>196.67966534088134</v>
      </c>
    </row>
    <row r="488" spans="1:28" ht="14.65" thickBot="1" x14ac:dyDescent="0.5">
      <c r="A488" s="27" t="s">
        <v>545</v>
      </c>
      <c r="B488" s="27">
        <v>62.5</v>
      </c>
      <c r="C488" s="27">
        <f t="shared" si="187"/>
        <v>62.5</v>
      </c>
      <c r="D488" s="4">
        <f t="shared" si="188"/>
        <v>0</v>
      </c>
      <c r="E488" s="4">
        <f t="shared" si="182"/>
        <v>0</v>
      </c>
      <c r="F488" s="4">
        <f t="shared" si="189"/>
        <v>25</v>
      </c>
      <c r="G488" s="4">
        <f t="shared" si="200"/>
        <v>12125</v>
      </c>
      <c r="H488">
        <f t="shared" si="183"/>
        <v>1</v>
      </c>
      <c r="I488" s="24">
        <f t="shared" si="190"/>
        <v>0</v>
      </c>
      <c r="J488" s="24">
        <f t="shared" si="191"/>
        <v>0</v>
      </c>
      <c r="K488" s="24">
        <f t="shared" si="192"/>
        <v>0</v>
      </c>
      <c r="L488" s="25">
        <f t="shared" si="193"/>
        <v>0</v>
      </c>
      <c r="M488" s="24">
        <f t="shared" si="194"/>
        <v>0</v>
      </c>
      <c r="N488" s="19">
        <f t="shared" si="180"/>
        <v>0</v>
      </c>
      <c r="O488" s="19">
        <f t="shared" si="195"/>
        <v>0</v>
      </c>
      <c r="P488" s="19">
        <f t="shared" si="196"/>
        <v>32.131739816948752</v>
      </c>
      <c r="Q488" s="24">
        <f t="shared" si="204"/>
        <v>0</v>
      </c>
      <c r="R488" s="34">
        <f t="shared" si="197"/>
        <v>11</v>
      </c>
      <c r="S488" s="24">
        <f t="shared" si="184"/>
        <v>0</v>
      </c>
      <c r="T488" s="24">
        <f t="shared" si="185"/>
        <v>0</v>
      </c>
      <c r="U488" s="24">
        <f t="shared" si="186"/>
        <v>0</v>
      </c>
      <c r="V488" s="4">
        <f t="shared" si="198"/>
        <v>0</v>
      </c>
      <c r="W488" s="4">
        <f t="shared" si="181"/>
        <v>0</v>
      </c>
      <c r="Y488" s="25">
        <f t="shared" si="201"/>
        <v>525</v>
      </c>
      <c r="Z488" s="24">
        <f t="shared" si="202"/>
        <v>3.3</v>
      </c>
      <c r="AA488" s="24">
        <f t="shared" si="203"/>
        <v>393.61053719208343</v>
      </c>
      <c r="AB488" s="24">
        <f t="shared" si="199"/>
        <v>196.67966534088134</v>
      </c>
    </row>
    <row r="489" spans="1:28" ht="14.65" thickBot="1" x14ac:dyDescent="0.5">
      <c r="A489" s="27" t="s">
        <v>546</v>
      </c>
      <c r="B489" s="27">
        <v>62.5</v>
      </c>
      <c r="C489" s="27">
        <f t="shared" si="187"/>
        <v>62.5</v>
      </c>
      <c r="D489" s="4">
        <f t="shared" si="188"/>
        <v>0</v>
      </c>
      <c r="E489" s="4">
        <f t="shared" si="182"/>
        <v>0</v>
      </c>
      <c r="F489" s="4">
        <f t="shared" si="189"/>
        <v>25</v>
      </c>
      <c r="G489" s="4">
        <f t="shared" si="200"/>
        <v>12150</v>
      </c>
      <c r="H489">
        <f t="shared" si="183"/>
        <v>2</v>
      </c>
      <c r="I489" s="24">
        <f t="shared" si="190"/>
        <v>0</v>
      </c>
      <c r="J489" s="24">
        <f t="shared" si="191"/>
        <v>0</v>
      </c>
      <c r="K489" s="24">
        <f t="shared" si="192"/>
        <v>0</v>
      </c>
      <c r="L489" s="25">
        <f t="shared" si="193"/>
        <v>0</v>
      </c>
      <c r="M489" s="24">
        <f t="shared" si="194"/>
        <v>0</v>
      </c>
      <c r="N489" s="19">
        <f t="shared" si="180"/>
        <v>0</v>
      </c>
      <c r="O489" s="19">
        <f t="shared" si="195"/>
        <v>0</v>
      </c>
      <c r="P489" s="19">
        <f t="shared" si="196"/>
        <v>32.131739816948752</v>
      </c>
      <c r="Q489" s="24">
        <f t="shared" si="204"/>
        <v>0</v>
      </c>
      <c r="R489" s="34">
        <f t="shared" si="197"/>
        <v>11</v>
      </c>
      <c r="S489" s="24">
        <f t="shared" si="184"/>
        <v>0</v>
      </c>
      <c r="T489" s="24">
        <f t="shared" si="185"/>
        <v>0</v>
      </c>
      <c r="U489" s="24">
        <f t="shared" si="186"/>
        <v>0</v>
      </c>
      <c r="V489" s="4">
        <f t="shared" si="198"/>
        <v>0</v>
      </c>
      <c r="W489" s="4">
        <f t="shared" si="181"/>
        <v>0</v>
      </c>
      <c r="Y489" s="25">
        <f t="shared" si="201"/>
        <v>525</v>
      </c>
      <c r="Z489" s="24">
        <f t="shared" si="202"/>
        <v>3.3</v>
      </c>
      <c r="AA489" s="24">
        <f t="shared" si="203"/>
        <v>393.61053719208343</v>
      </c>
      <c r="AB489" s="24">
        <f t="shared" si="199"/>
        <v>196.67966534088134</v>
      </c>
    </row>
    <row r="490" spans="1:28" ht="14.65" thickBot="1" x14ac:dyDescent="0.5">
      <c r="A490" s="27" t="s">
        <v>547</v>
      </c>
      <c r="B490" s="27">
        <v>62.5</v>
      </c>
      <c r="C490" s="27">
        <f t="shared" si="187"/>
        <v>62.5</v>
      </c>
      <c r="D490" s="4">
        <f t="shared" si="188"/>
        <v>0</v>
      </c>
      <c r="E490" s="4">
        <f t="shared" si="182"/>
        <v>0</v>
      </c>
      <c r="F490" s="4">
        <f t="shared" si="189"/>
        <v>25</v>
      </c>
      <c r="G490" s="4">
        <f t="shared" si="200"/>
        <v>12175</v>
      </c>
      <c r="H490">
        <f t="shared" si="183"/>
        <v>3</v>
      </c>
      <c r="I490" s="24">
        <f t="shared" si="190"/>
        <v>0</v>
      </c>
      <c r="J490" s="24">
        <f t="shared" si="191"/>
        <v>0</v>
      </c>
      <c r="K490" s="24">
        <f t="shared" si="192"/>
        <v>0</v>
      </c>
      <c r="L490" s="25">
        <f t="shared" si="193"/>
        <v>0</v>
      </c>
      <c r="M490" s="24">
        <f t="shared" si="194"/>
        <v>0</v>
      </c>
      <c r="N490" s="19">
        <f t="shared" si="180"/>
        <v>0</v>
      </c>
      <c r="O490" s="19">
        <f t="shared" si="195"/>
        <v>0</v>
      </c>
      <c r="P490" s="19">
        <f t="shared" si="196"/>
        <v>32.131739816948752</v>
      </c>
      <c r="Q490" s="24">
        <f t="shared" si="204"/>
        <v>0</v>
      </c>
      <c r="R490" s="34">
        <f t="shared" si="197"/>
        <v>11</v>
      </c>
      <c r="S490" s="24">
        <f t="shared" si="184"/>
        <v>0</v>
      </c>
      <c r="T490" s="24">
        <f t="shared" si="185"/>
        <v>0</v>
      </c>
      <c r="U490" s="24">
        <f t="shared" si="186"/>
        <v>0</v>
      </c>
      <c r="V490" s="4">
        <f t="shared" si="198"/>
        <v>0</v>
      </c>
      <c r="W490" s="4">
        <f t="shared" si="181"/>
        <v>0</v>
      </c>
      <c r="Y490" s="25">
        <f t="shared" si="201"/>
        <v>525</v>
      </c>
      <c r="Z490" s="24">
        <f t="shared" si="202"/>
        <v>3.3</v>
      </c>
      <c r="AA490" s="24">
        <f t="shared" si="203"/>
        <v>393.61053719208343</v>
      </c>
      <c r="AB490" s="24">
        <f t="shared" si="199"/>
        <v>196.67966534088134</v>
      </c>
    </row>
    <row r="491" spans="1:28" ht="14.65" thickBot="1" x14ac:dyDescent="0.5">
      <c r="A491" s="27" t="s">
        <v>548</v>
      </c>
      <c r="B491" s="27">
        <v>62.5</v>
      </c>
      <c r="C491" s="27">
        <f t="shared" si="187"/>
        <v>62.5</v>
      </c>
      <c r="D491" s="4">
        <f t="shared" si="188"/>
        <v>0</v>
      </c>
      <c r="E491" s="4">
        <f t="shared" si="182"/>
        <v>0</v>
      </c>
      <c r="F491" s="4">
        <f t="shared" si="189"/>
        <v>25</v>
      </c>
      <c r="G491" s="4">
        <f t="shared" si="200"/>
        <v>12200</v>
      </c>
      <c r="H491">
        <f t="shared" si="183"/>
        <v>0</v>
      </c>
      <c r="I491" s="24">
        <f t="shared" si="190"/>
        <v>0</v>
      </c>
      <c r="J491" s="24">
        <f t="shared" si="191"/>
        <v>0</v>
      </c>
      <c r="K491" s="24">
        <f t="shared" si="192"/>
        <v>0</v>
      </c>
      <c r="L491" s="25">
        <f t="shared" si="193"/>
        <v>0</v>
      </c>
      <c r="M491" s="24">
        <f t="shared" si="194"/>
        <v>0</v>
      </c>
      <c r="N491" s="19">
        <f t="shared" si="180"/>
        <v>0</v>
      </c>
      <c r="O491" s="19">
        <f t="shared" si="195"/>
        <v>0</v>
      </c>
      <c r="P491" s="19">
        <f t="shared" si="196"/>
        <v>32.131739816948752</v>
      </c>
      <c r="Q491" s="24">
        <f t="shared" si="204"/>
        <v>0</v>
      </c>
      <c r="R491" s="34">
        <f t="shared" si="197"/>
        <v>11</v>
      </c>
      <c r="S491" s="24">
        <f t="shared" si="184"/>
        <v>0</v>
      </c>
      <c r="T491" s="24">
        <f t="shared" si="185"/>
        <v>0</v>
      </c>
      <c r="U491" s="24">
        <f t="shared" si="186"/>
        <v>0</v>
      </c>
      <c r="V491" s="4">
        <f t="shared" si="198"/>
        <v>0</v>
      </c>
      <c r="W491" s="4">
        <f t="shared" si="181"/>
        <v>0</v>
      </c>
      <c r="Y491" s="25">
        <f t="shared" si="201"/>
        <v>525</v>
      </c>
      <c r="Z491" s="24">
        <f t="shared" si="202"/>
        <v>3.3</v>
      </c>
      <c r="AA491" s="24">
        <f t="shared" si="203"/>
        <v>393.61053719208343</v>
      </c>
      <c r="AB491" s="24">
        <f t="shared" si="199"/>
        <v>196.67966534088134</v>
      </c>
    </row>
    <row r="492" spans="1:28" ht="14.65" thickBot="1" x14ac:dyDescent="0.5">
      <c r="A492" s="27" t="s">
        <v>549</v>
      </c>
      <c r="B492" s="27">
        <v>62.5</v>
      </c>
      <c r="C492" s="27">
        <f t="shared" si="187"/>
        <v>62.5</v>
      </c>
      <c r="D492" s="4">
        <f t="shared" si="188"/>
        <v>0</v>
      </c>
      <c r="E492" s="4">
        <f t="shared" si="182"/>
        <v>0</v>
      </c>
      <c r="F492" s="4">
        <f t="shared" si="189"/>
        <v>25</v>
      </c>
      <c r="G492" s="4">
        <f t="shared" si="200"/>
        <v>12225</v>
      </c>
      <c r="H492">
        <f t="shared" si="183"/>
        <v>1</v>
      </c>
      <c r="I492" s="24">
        <f t="shared" si="190"/>
        <v>0</v>
      </c>
      <c r="J492" s="24">
        <f t="shared" si="191"/>
        <v>0</v>
      </c>
      <c r="K492" s="24">
        <f t="shared" si="192"/>
        <v>0</v>
      </c>
      <c r="L492" s="25">
        <f t="shared" si="193"/>
        <v>0</v>
      </c>
      <c r="M492" s="24">
        <f t="shared" si="194"/>
        <v>0</v>
      </c>
      <c r="N492" s="19">
        <f t="shared" si="180"/>
        <v>0</v>
      </c>
      <c r="O492" s="19">
        <f t="shared" si="195"/>
        <v>0</v>
      </c>
      <c r="P492" s="19">
        <f t="shared" si="196"/>
        <v>32.131739816948752</v>
      </c>
      <c r="Q492" s="24">
        <f t="shared" si="204"/>
        <v>0</v>
      </c>
      <c r="R492" s="34">
        <f t="shared" si="197"/>
        <v>11</v>
      </c>
      <c r="S492" s="24">
        <f t="shared" si="184"/>
        <v>0</v>
      </c>
      <c r="T492" s="24">
        <f t="shared" si="185"/>
        <v>0</v>
      </c>
      <c r="U492" s="24">
        <f t="shared" si="186"/>
        <v>0</v>
      </c>
      <c r="V492" s="4">
        <f t="shared" si="198"/>
        <v>0</v>
      </c>
      <c r="W492" s="4">
        <f t="shared" si="181"/>
        <v>0</v>
      </c>
      <c r="Y492" s="25">
        <f t="shared" si="201"/>
        <v>525</v>
      </c>
      <c r="Z492" s="24">
        <f t="shared" si="202"/>
        <v>3.3</v>
      </c>
      <c r="AA492" s="24">
        <f t="shared" si="203"/>
        <v>393.61053719208343</v>
      </c>
      <c r="AB492" s="24">
        <f t="shared" si="199"/>
        <v>196.67966534088134</v>
      </c>
    </row>
    <row r="493" spans="1:28" ht="14.65" thickBot="1" x14ac:dyDescent="0.5">
      <c r="A493" s="27" t="s">
        <v>550</v>
      </c>
      <c r="B493" s="27">
        <v>62.5</v>
      </c>
      <c r="C493" s="27">
        <f t="shared" si="187"/>
        <v>62.5</v>
      </c>
      <c r="D493" s="4">
        <f t="shared" si="188"/>
        <v>0</v>
      </c>
      <c r="E493" s="4">
        <f t="shared" si="182"/>
        <v>0</v>
      </c>
      <c r="F493" s="4">
        <f t="shared" si="189"/>
        <v>25</v>
      </c>
      <c r="G493" s="4">
        <f t="shared" si="200"/>
        <v>12250</v>
      </c>
      <c r="H493">
        <f t="shared" si="183"/>
        <v>2</v>
      </c>
      <c r="I493" s="24">
        <f t="shared" si="190"/>
        <v>0</v>
      </c>
      <c r="J493" s="24">
        <f t="shared" si="191"/>
        <v>0</v>
      </c>
      <c r="K493" s="24">
        <f t="shared" si="192"/>
        <v>0</v>
      </c>
      <c r="L493" s="25">
        <f t="shared" si="193"/>
        <v>0</v>
      </c>
      <c r="M493" s="24">
        <f t="shared" si="194"/>
        <v>0</v>
      </c>
      <c r="N493" s="19">
        <f t="shared" si="180"/>
        <v>0</v>
      </c>
      <c r="O493" s="19">
        <f t="shared" si="195"/>
        <v>0</v>
      </c>
      <c r="P493" s="19">
        <f t="shared" si="196"/>
        <v>32.131739816948752</v>
      </c>
      <c r="Q493" s="24">
        <f t="shared" si="204"/>
        <v>0</v>
      </c>
      <c r="R493" s="34">
        <f t="shared" si="197"/>
        <v>11</v>
      </c>
      <c r="S493" s="24">
        <f t="shared" si="184"/>
        <v>0</v>
      </c>
      <c r="T493" s="24">
        <f t="shared" si="185"/>
        <v>0</v>
      </c>
      <c r="U493" s="24">
        <f t="shared" si="186"/>
        <v>0</v>
      </c>
      <c r="V493" s="4">
        <f t="shared" si="198"/>
        <v>0</v>
      </c>
      <c r="W493" s="4">
        <f t="shared" si="181"/>
        <v>0</v>
      </c>
      <c r="Y493" s="25">
        <f t="shared" si="201"/>
        <v>525</v>
      </c>
      <c r="Z493" s="24">
        <f t="shared" si="202"/>
        <v>3.3</v>
      </c>
      <c r="AA493" s="24">
        <f t="shared" si="203"/>
        <v>393.61053719208343</v>
      </c>
      <c r="AB493" s="24">
        <f t="shared" si="199"/>
        <v>196.67966534088134</v>
      </c>
    </row>
    <row r="494" spans="1:28" ht="14.65" thickBot="1" x14ac:dyDescent="0.5">
      <c r="A494" s="27" t="s">
        <v>551</v>
      </c>
      <c r="B494" s="27">
        <v>62.5</v>
      </c>
      <c r="C494" s="27">
        <f t="shared" si="187"/>
        <v>62.5</v>
      </c>
      <c r="D494" s="4">
        <f t="shared" si="188"/>
        <v>0</v>
      </c>
      <c r="E494" s="4">
        <f t="shared" si="182"/>
        <v>0</v>
      </c>
      <c r="F494" s="4">
        <f t="shared" si="189"/>
        <v>25</v>
      </c>
      <c r="G494" s="4">
        <f t="shared" si="200"/>
        <v>12275</v>
      </c>
      <c r="H494">
        <f t="shared" si="183"/>
        <v>3</v>
      </c>
      <c r="I494" s="24">
        <f t="shared" si="190"/>
        <v>0</v>
      </c>
      <c r="J494" s="24">
        <f t="shared" si="191"/>
        <v>0</v>
      </c>
      <c r="K494" s="24">
        <f t="shared" si="192"/>
        <v>0</v>
      </c>
      <c r="L494" s="25">
        <f t="shared" si="193"/>
        <v>0</v>
      </c>
      <c r="M494" s="24">
        <f t="shared" si="194"/>
        <v>0</v>
      </c>
      <c r="N494" s="19">
        <f t="shared" si="180"/>
        <v>0</v>
      </c>
      <c r="O494" s="19">
        <f t="shared" si="195"/>
        <v>0</v>
      </c>
      <c r="P494" s="19">
        <f t="shared" si="196"/>
        <v>32.131739816948752</v>
      </c>
      <c r="Q494" s="24">
        <f t="shared" si="204"/>
        <v>0</v>
      </c>
      <c r="R494" s="34">
        <f t="shared" si="197"/>
        <v>11</v>
      </c>
      <c r="S494" s="24">
        <f t="shared" si="184"/>
        <v>0</v>
      </c>
      <c r="T494" s="24">
        <f t="shared" si="185"/>
        <v>0</v>
      </c>
      <c r="U494" s="24">
        <f t="shared" si="186"/>
        <v>0</v>
      </c>
      <c r="V494" s="4">
        <f t="shared" si="198"/>
        <v>0</v>
      </c>
      <c r="W494" s="4">
        <f t="shared" si="181"/>
        <v>0</v>
      </c>
      <c r="Y494" s="25">
        <f t="shared" si="201"/>
        <v>525</v>
      </c>
      <c r="Z494" s="24">
        <f t="shared" si="202"/>
        <v>3.3</v>
      </c>
      <c r="AA494" s="24">
        <f t="shared" si="203"/>
        <v>393.61053719208343</v>
      </c>
      <c r="AB494" s="24">
        <f t="shared" si="199"/>
        <v>196.67966534088134</v>
      </c>
    </row>
    <row r="495" spans="1:28" ht="14.65" thickBot="1" x14ac:dyDescent="0.5">
      <c r="A495" s="27" t="s">
        <v>552</v>
      </c>
      <c r="B495" s="27">
        <v>62.5</v>
      </c>
      <c r="C495" s="27">
        <f t="shared" si="187"/>
        <v>62.5</v>
      </c>
      <c r="D495" s="4">
        <f t="shared" si="188"/>
        <v>0</v>
      </c>
      <c r="E495" s="4">
        <f t="shared" si="182"/>
        <v>0</v>
      </c>
      <c r="F495" s="4">
        <f t="shared" si="189"/>
        <v>25</v>
      </c>
      <c r="G495" s="4">
        <f t="shared" si="200"/>
        <v>12300</v>
      </c>
      <c r="H495">
        <f t="shared" si="183"/>
        <v>0</v>
      </c>
      <c r="I495" s="24">
        <f t="shared" si="190"/>
        <v>0</v>
      </c>
      <c r="J495" s="24">
        <f t="shared" si="191"/>
        <v>0</v>
      </c>
      <c r="K495" s="24">
        <f t="shared" si="192"/>
        <v>0</v>
      </c>
      <c r="L495" s="25">
        <f t="shared" si="193"/>
        <v>0</v>
      </c>
      <c r="M495" s="24">
        <f t="shared" si="194"/>
        <v>0</v>
      </c>
      <c r="N495" s="19">
        <f t="shared" si="180"/>
        <v>0</v>
      </c>
      <c r="O495" s="19">
        <f t="shared" si="195"/>
        <v>0</v>
      </c>
      <c r="P495" s="19">
        <f t="shared" si="196"/>
        <v>32.131739816948752</v>
      </c>
      <c r="Q495" s="24">
        <f t="shared" si="204"/>
        <v>0</v>
      </c>
      <c r="R495" s="34">
        <f t="shared" si="197"/>
        <v>11</v>
      </c>
      <c r="S495" s="24">
        <f t="shared" si="184"/>
        <v>0</v>
      </c>
      <c r="T495" s="24">
        <f t="shared" si="185"/>
        <v>0</v>
      </c>
      <c r="U495" s="24">
        <f t="shared" si="186"/>
        <v>0</v>
      </c>
      <c r="V495" s="4">
        <f t="shared" si="198"/>
        <v>0</v>
      </c>
      <c r="W495" s="4">
        <f t="shared" si="181"/>
        <v>0</v>
      </c>
      <c r="Y495" s="25">
        <f t="shared" si="201"/>
        <v>525</v>
      </c>
      <c r="Z495" s="24">
        <f t="shared" si="202"/>
        <v>3.3</v>
      </c>
      <c r="AA495" s="24">
        <f t="shared" si="203"/>
        <v>393.61053719208343</v>
      </c>
      <c r="AB495" s="24">
        <f t="shared" si="199"/>
        <v>196.67966534088134</v>
      </c>
    </row>
    <row r="496" spans="1:28" ht="14.65" thickBot="1" x14ac:dyDescent="0.5">
      <c r="A496" s="27" t="s">
        <v>553</v>
      </c>
      <c r="B496" s="27">
        <v>62.5</v>
      </c>
      <c r="C496" s="27">
        <f t="shared" si="187"/>
        <v>62.5</v>
      </c>
      <c r="D496" s="4">
        <f t="shared" si="188"/>
        <v>0</v>
      </c>
      <c r="E496" s="4">
        <f t="shared" si="182"/>
        <v>0</v>
      </c>
      <c r="F496" s="4">
        <f t="shared" si="189"/>
        <v>25</v>
      </c>
      <c r="G496" s="4">
        <f t="shared" si="200"/>
        <v>12325</v>
      </c>
      <c r="H496">
        <f t="shared" si="183"/>
        <v>1</v>
      </c>
      <c r="I496" s="24">
        <f t="shared" si="190"/>
        <v>0</v>
      </c>
      <c r="J496" s="24">
        <f t="shared" si="191"/>
        <v>0</v>
      </c>
      <c r="K496" s="24">
        <f t="shared" si="192"/>
        <v>0</v>
      </c>
      <c r="L496" s="25">
        <f t="shared" si="193"/>
        <v>0</v>
      </c>
      <c r="M496" s="24">
        <f t="shared" si="194"/>
        <v>0</v>
      </c>
      <c r="N496" s="19">
        <f t="shared" si="180"/>
        <v>0</v>
      </c>
      <c r="O496" s="19">
        <f t="shared" si="195"/>
        <v>0</v>
      </c>
      <c r="P496" s="19">
        <f t="shared" si="196"/>
        <v>32.131739816948752</v>
      </c>
      <c r="Q496" s="24">
        <f t="shared" si="204"/>
        <v>0</v>
      </c>
      <c r="R496" s="34">
        <f t="shared" si="197"/>
        <v>11</v>
      </c>
      <c r="S496" s="24">
        <f t="shared" si="184"/>
        <v>0</v>
      </c>
      <c r="T496" s="24">
        <f t="shared" si="185"/>
        <v>0</v>
      </c>
      <c r="U496" s="24">
        <f t="shared" si="186"/>
        <v>0</v>
      </c>
      <c r="V496" s="4">
        <f t="shared" si="198"/>
        <v>0</v>
      </c>
      <c r="W496" s="4">
        <f t="shared" si="181"/>
        <v>0</v>
      </c>
      <c r="Y496" s="25">
        <f t="shared" si="201"/>
        <v>525</v>
      </c>
      <c r="Z496" s="24">
        <f t="shared" si="202"/>
        <v>3.3</v>
      </c>
      <c r="AA496" s="24">
        <f t="shared" si="203"/>
        <v>393.61053719208343</v>
      </c>
      <c r="AB496" s="24">
        <f t="shared" si="199"/>
        <v>196.67966534088134</v>
      </c>
    </row>
    <row r="497" spans="1:28" ht="14.65" thickBot="1" x14ac:dyDescent="0.5">
      <c r="A497" s="27" t="s">
        <v>554</v>
      </c>
      <c r="B497" s="27">
        <v>62.5</v>
      </c>
      <c r="C497" s="27">
        <f t="shared" si="187"/>
        <v>62.5</v>
      </c>
      <c r="D497" s="4">
        <f t="shared" si="188"/>
        <v>0</v>
      </c>
      <c r="E497" s="4">
        <f t="shared" si="182"/>
        <v>0</v>
      </c>
      <c r="F497" s="4">
        <f t="shared" si="189"/>
        <v>25</v>
      </c>
      <c r="G497" s="4">
        <f t="shared" si="200"/>
        <v>12350</v>
      </c>
      <c r="H497">
        <f t="shared" si="183"/>
        <v>2</v>
      </c>
      <c r="I497" s="24">
        <f t="shared" si="190"/>
        <v>0</v>
      </c>
      <c r="J497" s="24">
        <f t="shared" si="191"/>
        <v>0</v>
      </c>
      <c r="K497" s="24">
        <f t="shared" si="192"/>
        <v>0</v>
      </c>
      <c r="L497" s="25">
        <f t="shared" si="193"/>
        <v>0</v>
      </c>
      <c r="M497" s="24">
        <f t="shared" si="194"/>
        <v>0</v>
      </c>
      <c r="N497" s="19">
        <f t="shared" si="180"/>
        <v>0</v>
      </c>
      <c r="O497" s="19">
        <f t="shared" si="195"/>
        <v>0</v>
      </c>
      <c r="P497" s="19">
        <f t="shared" si="196"/>
        <v>32.131739816948752</v>
      </c>
      <c r="Q497" s="24">
        <f t="shared" si="204"/>
        <v>0</v>
      </c>
      <c r="R497" s="34">
        <f t="shared" si="197"/>
        <v>11</v>
      </c>
      <c r="S497" s="24">
        <f t="shared" si="184"/>
        <v>0</v>
      </c>
      <c r="T497" s="24">
        <f t="shared" si="185"/>
        <v>0</v>
      </c>
      <c r="U497" s="24">
        <f t="shared" si="186"/>
        <v>0</v>
      </c>
      <c r="V497" s="4">
        <f t="shared" si="198"/>
        <v>0</v>
      </c>
      <c r="W497" s="4">
        <f t="shared" si="181"/>
        <v>0</v>
      </c>
      <c r="Y497" s="25">
        <f t="shared" si="201"/>
        <v>525</v>
      </c>
      <c r="Z497" s="24">
        <f t="shared" si="202"/>
        <v>3.3</v>
      </c>
      <c r="AA497" s="24">
        <f t="shared" si="203"/>
        <v>393.61053719208343</v>
      </c>
      <c r="AB497" s="24">
        <f t="shared" si="199"/>
        <v>196.67966534088134</v>
      </c>
    </row>
    <row r="498" spans="1:28" ht="14.65" thickBot="1" x14ac:dyDescent="0.5">
      <c r="A498" s="27" t="s">
        <v>555</v>
      </c>
      <c r="B498" s="27">
        <v>62.5</v>
      </c>
      <c r="C498" s="27">
        <f t="shared" si="187"/>
        <v>62.5</v>
      </c>
      <c r="D498" s="4">
        <f t="shared" si="188"/>
        <v>0</v>
      </c>
      <c r="E498" s="4">
        <f t="shared" si="182"/>
        <v>0</v>
      </c>
      <c r="F498" s="4">
        <f t="shared" si="189"/>
        <v>25</v>
      </c>
      <c r="G498" s="4">
        <f t="shared" si="200"/>
        <v>12375</v>
      </c>
      <c r="H498">
        <f t="shared" si="183"/>
        <v>3</v>
      </c>
      <c r="I498" s="24">
        <f t="shared" si="190"/>
        <v>0</v>
      </c>
      <c r="J498" s="24">
        <f t="shared" si="191"/>
        <v>0</v>
      </c>
      <c r="K498" s="24">
        <f t="shared" si="192"/>
        <v>0</v>
      </c>
      <c r="L498" s="25">
        <f t="shared" si="193"/>
        <v>0</v>
      </c>
      <c r="M498" s="24">
        <f t="shared" si="194"/>
        <v>0</v>
      </c>
      <c r="N498" s="19">
        <f t="shared" si="180"/>
        <v>0</v>
      </c>
      <c r="O498" s="19">
        <f t="shared" si="195"/>
        <v>0</v>
      </c>
      <c r="P498" s="19">
        <f t="shared" si="196"/>
        <v>32.131739816948752</v>
      </c>
      <c r="Q498" s="24">
        <f t="shared" si="204"/>
        <v>0</v>
      </c>
      <c r="R498" s="34">
        <f t="shared" si="197"/>
        <v>11</v>
      </c>
      <c r="S498" s="24">
        <f t="shared" si="184"/>
        <v>0</v>
      </c>
      <c r="T498" s="24">
        <f t="shared" si="185"/>
        <v>0</v>
      </c>
      <c r="U498" s="24">
        <f t="shared" si="186"/>
        <v>0</v>
      </c>
      <c r="V498" s="4">
        <f t="shared" si="198"/>
        <v>0</v>
      </c>
      <c r="W498" s="4">
        <f t="shared" si="181"/>
        <v>0</v>
      </c>
      <c r="Y498" s="25">
        <f t="shared" si="201"/>
        <v>525</v>
      </c>
      <c r="Z498" s="24">
        <f t="shared" si="202"/>
        <v>3.3</v>
      </c>
      <c r="AA498" s="24">
        <f t="shared" si="203"/>
        <v>393.61053719208343</v>
      </c>
      <c r="AB498" s="24">
        <f t="shared" si="199"/>
        <v>196.67966534088134</v>
      </c>
    </row>
    <row r="499" spans="1:28" ht="14.65" thickBot="1" x14ac:dyDescent="0.5">
      <c r="A499" s="27" t="s">
        <v>556</v>
      </c>
      <c r="B499" s="27">
        <v>62.5</v>
      </c>
      <c r="C499" s="27">
        <f t="shared" si="187"/>
        <v>62.5</v>
      </c>
      <c r="D499" s="4">
        <f t="shared" si="188"/>
        <v>0</v>
      </c>
      <c r="E499" s="4">
        <f t="shared" si="182"/>
        <v>0</v>
      </c>
      <c r="F499" s="4">
        <f t="shared" si="189"/>
        <v>25</v>
      </c>
      <c r="G499" s="4">
        <f t="shared" si="200"/>
        <v>12400</v>
      </c>
      <c r="H499">
        <f t="shared" si="183"/>
        <v>0</v>
      </c>
      <c r="I499" s="24">
        <f t="shared" si="190"/>
        <v>0</v>
      </c>
      <c r="J499" s="24">
        <f t="shared" si="191"/>
        <v>0</v>
      </c>
      <c r="K499" s="24">
        <f t="shared" si="192"/>
        <v>0</v>
      </c>
      <c r="L499" s="25">
        <f t="shared" si="193"/>
        <v>0</v>
      </c>
      <c r="M499" s="24">
        <f t="shared" si="194"/>
        <v>0</v>
      </c>
      <c r="N499" s="19">
        <f t="shared" si="180"/>
        <v>0</v>
      </c>
      <c r="O499" s="19">
        <f t="shared" si="195"/>
        <v>0</v>
      </c>
      <c r="P499" s="19">
        <f t="shared" si="196"/>
        <v>32.131739816948752</v>
      </c>
      <c r="Q499" s="24">
        <f t="shared" si="204"/>
        <v>0</v>
      </c>
      <c r="R499" s="34">
        <f t="shared" si="197"/>
        <v>11</v>
      </c>
      <c r="S499" s="24">
        <f t="shared" si="184"/>
        <v>0</v>
      </c>
      <c r="T499" s="24">
        <f t="shared" si="185"/>
        <v>0</v>
      </c>
      <c r="U499" s="24">
        <f t="shared" si="186"/>
        <v>0</v>
      </c>
      <c r="V499" s="4">
        <f t="shared" si="198"/>
        <v>0</v>
      </c>
      <c r="W499" s="4">
        <f t="shared" si="181"/>
        <v>0</v>
      </c>
      <c r="Y499" s="25">
        <f t="shared" si="201"/>
        <v>525</v>
      </c>
      <c r="Z499" s="24">
        <f t="shared" si="202"/>
        <v>3.3</v>
      </c>
      <c r="AA499" s="24">
        <f t="shared" si="203"/>
        <v>393.61053719208343</v>
      </c>
      <c r="AB499" s="24">
        <f t="shared" si="199"/>
        <v>196.67966534088134</v>
      </c>
    </row>
    <row r="500" spans="1:28" ht="14.65" thickBot="1" x14ac:dyDescent="0.5">
      <c r="A500" s="27" t="s">
        <v>557</v>
      </c>
      <c r="B500" s="27">
        <v>62.5</v>
      </c>
      <c r="C500" s="27">
        <f t="shared" si="187"/>
        <v>62.5</v>
      </c>
      <c r="D500" s="4">
        <f t="shared" si="188"/>
        <v>0</v>
      </c>
      <c r="E500" s="4">
        <f t="shared" si="182"/>
        <v>0</v>
      </c>
      <c r="F500" s="4">
        <f t="shared" si="189"/>
        <v>25</v>
      </c>
      <c r="G500" s="4">
        <f t="shared" si="200"/>
        <v>12425</v>
      </c>
      <c r="H500">
        <f t="shared" si="183"/>
        <v>1</v>
      </c>
      <c r="I500" s="24">
        <f t="shared" si="190"/>
        <v>0</v>
      </c>
      <c r="J500" s="24">
        <f t="shared" si="191"/>
        <v>0</v>
      </c>
      <c r="K500" s="24">
        <f t="shared" si="192"/>
        <v>0</v>
      </c>
      <c r="L500" s="25">
        <f t="shared" si="193"/>
        <v>0</v>
      </c>
      <c r="M500" s="24">
        <f t="shared" si="194"/>
        <v>0</v>
      </c>
      <c r="N500" s="19">
        <f t="shared" si="180"/>
        <v>0</v>
      </c>
      <c r="O500" s="19">
        <f t="shared" si="195"/>
        <v>0</v>
      </c>
      <c r="P500" s="19">
        <f t="shared" si="196"/>
        <v>32.131739816948752</v>
      </c>
      <c r="Q500" s="24">
        <f t="shared" si="204"/>
        <v>0</v>
      </c>
      <c r="R500" s="34">
        <f t="shared" si="197"/>
        <v>11</v>
      </c>
      <c r="S500" s="24">
        <f t="shared" si="184"/>
        <v>0</v>
      </c>
      <c r="T500" s="24">
        <f t="shared" si="185"/>
        <v>0</v>
      </c>
      <c r="U500" s="24">
        <f t="shared" si="186"/>
        <v>0</v>
      </c>
      <c r="V500" s="4">
        <f t="shared" si="198"/>
        <v>0</v>
      </c>
      <c r="W500" s="4">
        <f t="shared" si="181"/>
        <v>0</v>
      </c>
      <c r="Y500" s="25">
        <f t="shared" si="201"/>
        <v>525</v>
      </c>
      <c r="Z500" s="24">
        <f t="shared" si="202"/>
        <v>3.3</v>
      </c>
      <c r="AA500" s="24">
        <f t="shared" si="203"/>
        <v>393.61053719208343</v>
      </c>
      <c r="AB500" s="24">
        <f t="shared" si="199"/>
        <v>196.67966534088134</v>
      </c>
    </row>
    <row r="501" spans="1:28" ht="14.65" thickBot="1" x14ac:dyDescent="0.5">
      <c r="A501" s="27" t="s">
        <v>558</v>
      </c>
      <c r="B501" s="27">
        <v>62.5</v>
      </c>
      <c r="C501" s="27">
        <f t="shared" si="187"/>
        <v>62.5</v>
      </c>
      <c r="D501" s="4">
        <f t="shared" si="188"/>
        <v>0</v>
      </c>
      <c r="E501" s="4">
        <f t="shared" si="182"/>
        <v>0</v>
      </c>
      <c r="F501" s="4">
        <f t="shared" si="189"/>
        <v>25</v>
      </c>
      <c r="G501" s="4">
        <f t="shared" si="200"/>
        <v>12450</v>
      </c>
      <c r="H501">
        <f t="shared" si="183"/>
        <v>2</v>
      </c>
      <c r="I501" s="24">
        <f t="shared" si="190"/>
        <v>0</v>
      </c>
      <c r="J501" s="24">
        <f t="shared" si="191"/>
        <v>0</v>
      </c>
      <c r="K501" s="24">
        <f t="shared" si="192"/>
        <v>0</v>
      </c>
      <c r="L501" s="25">
        <f t="shared" si="193"/>
        <v>0</v>
      </c>
      <c r="M501" s="24">
        <f t="shared" si="194"/>
        <v>0</v>
      </c>
      <c r="N501" s="19">
        <f t="shared" si="180"/>
        <v>0</v>
      </c>
      <c r="O501" s="19">
        <f t="shared" si="195"/>
        <v>0</v>
      </c>
      <c r="P501" s="19">
        <f t="shared" si="196"/>
        <v>32.131739816948752</v>
      </c>
      <c r="Q501" s="24">
        <f t="shared" si="204"/>
        <v>0</v>
      </c>
      <c r="R501" s="34">
        <f t="shared" si="197"/>
        <v>11</v>
      </c>
      <c r="S501" s="24">
        <f t="shared" si="184"/>
        <v>0</v>
      </c>
      <c r="T501" s="24">
        <f t="shared" si="185"/>
        <v>0</v>
      </c>
      <c r="U501" s="24">
        <f t="shared" si="186"/>
        <v>0</v>
      </c>
      <c r="V501" s="4">
        <f t="shared" si="198"/>
        <v>0</v>
      </c>
      <c r="W501" s="4">
        <f t="shared" si="181"/>
        <v>0</v>
      </c>
      <c r="Y501" s="25">
        <f t="shared" si="201"/>
        <v>525</v>
      </c>
      <c r="Z501" s="24">
        <f t="shared" si="202"/>
        <v>3.3</v>
      </c>
      <c r="AA501" s="24">
        <f t="shared" si="203"/>
        <v>393.61053719208343</v>
      </c>
      <c r="AB501" s="24">
        <f t="shared" si="199"/>
        <v>196.67966534088134</v>
      </c>
    </row>
    <row r="502" spans="1:28" ht="14.65" thickBot="1" x14ac:dyDescent="0.5">
      <c r="A502" s="27" t="s">
        <v>559</v>
      </c>
      <c r="B502" s="27">
        <v>62.5</v>
      </c>
      <c r="C502" s="27">
        <f t="shared" si="187"/>
        <v>62.5</v>
      </c>
      <c r="D502" s="4">
        <f t="shared" si="188"/>
        <v>0</v>
      </c>
      <c r="E502" s="4">
        <f t="shared" si="182"/>
        <v>0</v>
      </c>
      <c r="F502" s="4">
        <f t="shared" si="189"/>
        <v>25</v>
      </c>
      <c r="G502" s="4">
        <f t="shared" si="200"/>
        <v>12475</v>
      </c>
      <c r="H502">
        <f t="shared" si="183"/>
        <v>3</v>
      </c>
      <c r="I502" s="24">
        <f t="shared" si="190"/>
        <v>0</v>
      </c>
      <c r="J502" s="24">
        <f t="shared" si="191"/>
        <v>0</v>
      </c>
      <c r="K502" s="24">
        <f t="shared" si="192"/>
        <v>0</v>
      </c>
      <c r="L502" s="25">
        <f t="shared" si="193"/>
        <v>0</v>
      </c>
      <c r="M502" s="24">
        <f t="shared" si="194"/>
        <v>0</v>
      </c>
      <c r="N502" s="19">
        <f t="shared" si="180"/>
        <v>0</v>
      </c>
      <c r="O502" s="19">
        <f t="shared" si="195"/>
        <v>0</v>
      </c>
      <c r="P502" s="19">
        <f t="shared" si="196"/>
        <v>32.131739816948752</v>
      </c>
      <c r="Q502" s="24">
        <f t="shared" si="204"/>
        <v>0</v>
      </c>
      <c r="R502" s="34">
        <f t="shared" si="197"/>
        <v>11</v>
      </c>
      <c r="S502" s="24">
        <f t="shared" si="184"/>
        <v>0</v>
      </c>
      <c r="T502" s="24">
        <f t="shared" si="185"/>
        <v>0</v>
      </c>
      <c r="U502" s="24">
        <f t="shared" si="186"/>
        <v>0</v>
      </c>
      <c r="V502" s="4">
        <f t="shared" si="198"/>
        <v>0</v>
      </c>
      <c r="W502" s="4">
        <f t="shared" si="181"/>
        <v>0</v>
      </c>
      <c r="Y502" s="25">
        <f t="shared" si="201"/>
        <v>525</v>
      </c>
      <c r="Z502" s="24">
        <f t="shared" si="202"/>
        <v>3.3</v>
      </c>
      <c r="AA502" s="24">
        <f t="shared" si="203"/>
        <v>393.61053719208343</v>
      </c>
      <c r="AB502" s="24">
        <f t="shared" si="199"/>
        <v>196.67966534088134</v>
      </c>
    </row>
    <row r="503" spans="1:28" ht="14.65" thickBot="1" x14ac:dyDescent="0.5">
      <c r="A503" s="27" t="s">
        <v>560</v>
      </c>
      <c r="B503" s="27">
        <v>62.5</v>
      </c>
      <c r="C503" s="27">
        <f t="shared" si="187"/>
        <v>62.5</v>
      </c>
      <c r="D503" s="4">
        <f t="shared" si="188"/>
        <v>0</v>
      </c>
      <c r="E503" s="4">
        <f t="shared" si="182"/>
        <v>0</v>
      </c>
      <c r="F503" s="4">
        <f t="shared" si="189"/>
        <v>25</v>
      </c>
      <c r="G503" s="4">
        <f t="shared" si="200"/>
        <v>12500</v>
      </c>
      <c r="H503">
        <f t="shared" si="183"/>
        <v>0</v>
      </c>
      <c r="I503" s="24">
        <f t="shared" si="190"/>
        <v>0</v>
      </c>
      <c r="J503" s="24">
        <f t="shared" si="191"/>
        <v>0</v>
      </c>
      <c r="K503" s="24">
        <f t="shared" si="192"/>
        <v>0</v>
      </c>
      <c r="L503" s="25">
        <f t="shared" si="193"/>
        <v>0</v>
      </c>
      <c r="M503" s="24">
        <f t="shared" si="194"/>
        <v>0</v>
      </c>
      <c r="N503" s="19">
        <f t="shared" si="180"/>
        <v>0</v>
      </c>
      <c r="O503" s="19">
        <f t="shared" si="195"/>
        <v>0</v>
      </c>
      <c r="P503" s="19">
        <f t="shared" si="196"/>
        <v>32.131739816948752</v>
      </c>
      <c r="Q503" s="24">
        <f t="shared" si="204"/>
        <v>0</v>
      </c>
      <c r="R503" s="34">
        <f t="shared" si="197"/>
        <v>11</v>
      </c>
      <c r="S503" s="24">
        <f t="shared" si="184"/>
        <v>0</v>
      </c>
      <c r="T503" s="24">
        <f t="shared" si="185"/>
        <v>0</v>
      </c>
      <c r="U503" s="24">
        <f t="shared" si="186"/>
        <v>0</v>
      </c>
      <c r="V503" s="4">
        <f t="shared" si="198"/>
        <v>0</v>
      </c>
      <c r="W503" s="4">
        <f t="shared" si="181"/>
        <v>0</v>
      </c>
      <c r="Y503" s="25">
        <f t="shared" si="201"/>
        <v>525</v>
      </c>
      <c r="Z503" s="24">
        <f t="shared" si="202"/>
        <v>3.3</v>
      </c>
      <c r="AA503" s="24">
        <f t="shared" si="203"/>
        <v>393.61053719208343</v>
      </c>
      <c r="AB503" s="24">
        <f t="shared" si="199"/>
        <v>196.67966534088134</v>
      </c>
    </row>
    <row r="504" spans="1:28" ht="14.65" thickBot="1" x14ac:dyDescent="0.5">
      <c r="A504" s="27" t="s">
        <v>561</v>
      </c>
      <c r="B504" s="27">
        <v>62.5</v>
      </c>
      <c r="C504" s="27">
        <f t="shared" si="187"/>
        <v>62.5</v>
      </c>
      <c r="D504" s="4">
        <f t="shared" si="188"/>
        <v>0</v>
      </c>
      <c r="E504" s="4">
        <f t="shared" si="182"/>
        <v>0</v>
      </c>
      <c r="F504" s="4">
        <f t="shared" si="189"/>
        <v>25</v>
      </c>
      <c r="G504" s="4">
        <f t="shared" si="200"/>
        <v>12525</v>
      </c>
      <c r="H504">
        <f t="shared" si="183"/>
        <v>1</v>
      </c>
      <c r="I504" s="24">
        <f t="shared" si="190"/>
        <v>0</v>
      </c>
      <c r="J504" s="24">
        <f t="shared" si="191"/>
        <v>0</v>
      </c>
      <c r="K504" s="24">
        <f t="shared" si="192"/>
        <v>0</v>
      </c>
      <c r="L504" s="25">
        <f t="shared" si="193"/>
        <v>0</v>
      </c>
      <c r="M504" s="24">
        <f t="shared" si="194"/>
        <v>0</v>
      </c>
      <c r="N504" s="19">
        <f t="shared" si="180"/>
        <v>0</v>
      </c>
      <c r="O504" s="19">
        <f t="shared" si="195"/>
        <v>0</v>
      </c>
      <c r="P504" s="19">
        <f t="shared" si="196"/>
        <v>32.131739816948752</v>
      </c>
      <c r="Q504" s="24">
        <f t="shared" si="204"/>
        <v>0</v>
      </c>
      <c r="R504" s="34">
        <f t="shared" si="197"/>
        <v>11</v>
      </c>
      <c r="S504" s="24">
        <f t="shared" si="184"/>
        <v>0</v>
      </c>
      <c r="T504" s="24">
        <f t="shared" si="185"/>
        <v>0</v>
      </c>
      <c r="U504" s="24">
        <f t="shared" si="186"/>
        <v>0</v>
      </c>
      <c r="V504" s="4">
        <f t="shared" si="198"/>
        <v>0</v>
      </c>
      <c r="W504" s="4">
        <f t="shared" si="181"/>
        <v>0</v>
      </c>
      <c r="Y504" s="25">
        <f t="shared" si="201"/>
        <v>525</v>
      </c>
      <c r="Z504" s="24">
        <f t="shared" si="202"/>
        <v>3.3</v>
      </c>
      <c r="AA504" s="24">
        <f t="shared" si="203"/>
        <v>393.61053719208343</v>
      </c>
      <c r="AB504" s="24">
        <f t="shared" si="199"/>
        <v>196.67966534088134</v>
      </c>
    </row>
    <row r="505" spans="1:28" ht="14.65" thickBot="1" x14ac:dyDescent="0.5">
      <c r="A505" s="27" t="s">
        <v>562</v>
      </c>
      <c r="B505" s="27">
        <v>62.5</v>
      </c>
      <c r="C505" s="27">
        <f t="shared" si="187"/>
        <v>62.5</v>
      </c>
      <c r="D505" s="4">
        <f t="shared" si="188"/>
        <v>0</v>
      </c>
      <c r="E505" s="4">
        <f t="shared" si="182"/>
        <v>0</v>
      </c>
      <c r="F505" s="4">
        <f t="shared" si="189"/>
        <v>25</v>
      </c>
      <c r="G505" s="4">
        <f t="shared" si="200"/>
        <v>12550</v>
      </c>
      <c r="H505">
        <f t="shared" si="183"/>
        <v>2</v>
      </c>
      <c r="I505" s="24">
        <f t="shared" si="190"/>
        <v>0</v>
      </c>
      <c r="J505" s="24">
        <f t="shared" si="191"/>
        <v>0</v>
      </c>
      <c r="K505" s="24">
        <f t="shared" si="192"/>
        <v>0</v>
      </c>
      <c r="L505" s="25">
        <f t="shared" si="193"/>
        <v>0</v>
      </c>
      <c r="M505" s="24">
        <f t="shared" si="194"/>
        <v>0</v>
      </c>
      <c r="N505" s="19">
        <f t="shared" si="180"/>
        <v>0</v>
      </c>
      <c r="O505" s="19">
        <f t="shared" si="195"/>
        <v>0</v>
      </c>
      <c r="P505" s="19">
        <f t="shared" si="196"/>
        <v>32.131739816948752</v>
      </c>
      <c r="Q505" s="24">
        <f t="shared" si="204"/>
        <v>0</v>
      </c>
      <c r="R505" s="34">
        <f t="shared" si="197"/>
        <v>11</v>
      </c>
      <c r="S505" s="24">
        <f t="shared" si="184"/>
        <v>0</v>
      </c>
      <c r="T505" s="24">
        <f t="shared" si="185"/>
        <v>0</v>
      </c>
      <c r="U505" s="24">
        <f t="shared" si="186"/>
        <v>0</v>
      </c>
      <c r="V505" s="4">
        <f t="shared" si="198"/>
        <v>0</v>
      </c>
      <c r="W505" s="4">
        <f t="shared" si="181"/>
        <v>0</v>
      </c>
      <c r="Y505" s="25">
        <f t="shared" si="201"/>
        <v>525</v>
      </c>
      <c r="Z505" s="24">
        <f t="shared" si="202"/>
        <v>3.3</v>
      </c>
      <c r="AA505" s="24">
        <f t="shared" si="203"/>
        <v>393.61053719208343</v>
      </c>
      <c r="AB505" s="24">
        <f t="shared" si="199"/>
        <v>196.67966534088134</v>
      </c>
    </row>
    <row r="506" spans="1:28" ht="14.65" thickBot="1" x14ac:dyDescent="0.5">
      <c r="A506" s="27" t="s">
        <v>563</v>
      </c>
      <c r="B506" s="27">
        <v>62.5</v>
      </c>
      <c r="C506" s="27">
        <f t="shared" si="187"/>
        <v>62.5</v>
      </c>
      <c r="D506" s="4">
        <f t="shared" si="188"/>
        <v>0</v>
      </c>
      <c r="E506" s="4">
        <f t="shared" si="182"/>
        <v>0</v>
      </c>
      <c r="F506" s="4">
        <f t="shared" si="189"/>
        <v>25</v>
      </c>
      <c r="G506" s="4">
        <f t="shared" si="200"/>
        <v>12575</v>
      </c>
      <c r="H506">
        <f t="shared" si="183"/>
        <v>3</v>
      </c>
      <c r="I506" s="24">
        <f t="shared" si="190"/>
        <v>0</v>
      </c>
      <c r="J506" s="24">
        <f t="shared" si="191"/>
        <v>0</v>
      </c>
      <c r="K506" s="24">
        <f t="shared" si="192"/>
        <v>0</v>
      </c>
      <c r="L506" s="25">
        <f t="shared" si="193"/>
        <v>0</v>
      </c>
      <c r="M506" s="24">
        <f t="shared" si="194"/>
        <v>0</v>
      </c>
      <c r="N506" s="19">
        <f t="shared" si="180"/>
        <v>0</v>
      </c>
      <c r="O506" s="19">
        <f t="shared" si="195"/>
        <v>0</v>
      </c>
      <c r="P506" s="19">
        <f t="shared" si="196"/>
        <v>32.131739816948752</v>
      </c>
      <c r="Q506" s="24">
        <f t="shared" si="204"/>
        <v>0</v>
      </c>
      <c r="R506" s="34">
        <f t="shared" si="197"/>
        <v>11</v>
      </c>
      <c r="S506" s="24">
        <f t="shared" si="184"/>
        <v>0</v>
      </c>
      <c r="T506" s="24">
        <f t="shared" si="185"/>
        <v>0</v>
      </c>
      <c r="U506" s="24">
        <f t="shared" si="186"/>
        <v>0</v>
      </c>
      <c r="V506" s="4">
        <f t="shared" si="198"/>
        <v>0</v>
      </c>
      <c r="W506" s="4">
        <f t="shared" si="181"/>
        <v>0</v>
      </c>
      <c r="Y506" s="25">
        <f t="shared" si="201"/>
        <v>525</v>
      </c>
      <c r="Z506" s="24">
        <f t="shared" si="202"/>
        <v>3.3</v>
      </c>
      <c r="AA506" s="24">
        <f t="shared" si="203"/>
        <v>393.61053719208343</v>
      </c>
      <c r="AB506" s="24">
        <f t="shared" si="199"/>
        <v>196.67966534088134</v>
      </c>
    </row>
    <row r="507" spans="1:28" ht="14.65" thickBot="1" x14ac:dyDescent="0.5">
      <c r="A507" s="27" t="s">
        <v>564</v>
      </c>
      <c r="B507" s="27">
        <v>62.5</v>
      </c>
      <c r="C507" s="27">
        <f t="shared" si="187"/>
        <v>62.5</v>
      </c>
      <c r="D507" s="4">
        <f t="shared" si="188"/>
        <v>0</v>
      </c>
      <c r="E507" s="4">
        <f t="shared" si="182"/>
        <v>0</v>
      </c>
      <c r="F507" s="4">
        <f t="shared" si="189"/>
        <v>25</v>
      </c>
      <c r="G507" s="4">
        <f t="shared" si="200"/>
        <v>12600</v>
      </c>
      <c r="H507">
        <f t="shared" si="183"/>
        <v>0</v>
      </c>
      <c r="I507" s="24">
        <f t="shared" si="190"/>
        <v>0</v>
      </c>
      <c r="J507" s="24">
        <f t="shared" si="191"/>
        <v>0</v>
      </c>
      <c r="K507" s="24">
        <f t="shared" si="192"/>
        <v>0</v>
      </c>
      <c r="L507" s="25">
        <f t="shared" si="193"/>
        <v>0</v>
      </c>
      <c r="M507" s="24">
        <f t="shared" si="194"/>
        <v>0</v>
      </c>
      <c r="N507" s="19">
        <f t="shared" si="180"/>
        <v>0</v>
      </c>
      <c r="O507" s="19">
        <f t="shared" si="195"/>
        <v>0</v>
      </c>
      <c r="P507" s="19">
        <f t="shared" si="196"/>
        <v>32.131739816948752</v>
      </c>
      <c r="Q507" s="24">
        <f t="shared" si="204"/>
        <v>0</v>
      </c>
      <c r="R507" s="34">
        <f t="shared" si="197"/>
        <v>11</v>
      </c>
      <c r="S507" s="24">
        <f t="shared" si="184"/>
        <v>0</v>
      </c>
      <c r="T507" s="24">
        <f t="shared" si="185"/>
        <v>0</v>
      </c>
      <c r="U507" s="24">
        <f t="shared" si="186"/>
        <v>0</v>
      </c>
      <c r="V507" s="4">
        <f t="shared" si="198"/>
        <v>0</v>
      </c>
      <c r="W507" s="4">
        <f t="shared" si="181"/>
        <v>0</v>
      </c>
      <c r="Y507" s="25">
        <f t="shared" si="201"/>
        <v>525</v>
      </c>
      <c r="Z507" s="24">
        <f t="shared" si="202"/>
        <v>3.3</v>
      </c>
      <c r="AA507" s="24">
        <f t="shared" si="203"/>
        <v>393.61053719208343</v>
      </c>
      <c r="AB507" s="24">
        <f t="shared" si="199"/>
        <v>196.67966534088134</v>
      </c>
    </row>
    <row r="508" spans="1:28" ht="14.65" thickBot="1" x14ac:dyDescent="0.5">
      <c r="A508" s="27" t="s">
        <v>565</v>
      </c>
      <c r="B508" s="27">
        <v>62.5</v>
      </c>
      <c r="C508" s="27">
        <f t="shared" si="187"/>
        <v>62.5</v>
      </c>
      <c r="D508" s="4">
        <f t="shared" si="188"/>
        <v>0</v>
      </c>
      <c r="E508" s="4">
        <f t="shared" si="182"/>
        <v>0</v>
      </c>
      <c r="F508" s="4">
        <f t="shared" si="189"/>
        <v>25</v>
      </c>
      <c r="G508" s="4">
        <f t="shared" si="200"/>
        <v>12625</v>
      </c>
      <c r="H508">
        <f t="shared" si="183"/>
        <v>1</v>
      </c>
      <c r="I508" s="24">
        <f t="shared" si="190"/>
        <v>0</v>
      </c>
      <c r="J508" s="24">
        <f t="shared" si="191"/>
        <v>0</v>
      </c>
      <c r="K508" s="24">
        <f t="shared" si="192"/>
        <v>0</v>
      </c>
      <c r="L508" s="25">
        <f t="shared" si="193"/>
        <v>0</v>
      </c>
      <c r="M508" s="24">
        <f t="shared" si="194"/>
        <v>0</v>
      </c>
      <c r="N508" s="19">
        <f t="shared" si="180"/>
        <v>0</v>
      </c>
      <c r="O508" s="19">
        <f t="shared" si="195"/>
        <v>0</v>
      </c>
      <c r="P508" s="19">
        <f t="shared" si="196"/>
        <v>32.131739816948752</v>
      </c>
      <c r="Q508" s="24">
        <f t="shared" si="204"/>
        <v>0</v>
      </c>
      <c r="R508" s="34">
        <f t="shared" si="197"/>
        <v>11</v>
      </c>
      <c r="S508" s="24">
        <f t="shared" si="184"/>
        <v>0</v>
      </c>
      <c r="T508" s="24">
        <f t="shared" si="185"/>
        <v>0</v>
      </c>
      <c r="U508" s="24">
        <f t="shared" si="186"/>
        <v>0</v>
      </c>
      <c r="V508" s="4">
        <f t="shared" si="198"/>
        <v>0</v>
      </c>
      <c r="W508" s="4">
        <f t="shared" si="181"/>
        <v>0</v>
      </c>
      <c r="Y508" s="25">
        <f t="shared" si="201"/>
        <v>525</v>
      </c>
      <c r="Z508" s="24">
        <f t="shared" si="202"/>
        <v>3.3</v>
      </c>
      <c r="AA508" s="24">
        <f t="shared" si="203"/>
        <v>393.61053719208343</v>
      </c>
      <c r="AB508" s="24">
        <f t="shared" si="199"/>
        <v>196.67966534088134</v>
      </c>
    </row>
    <row r="509" spans="1:28" ht="14.65" thickBot="1" x14ac:dyDescent="0.5">
      <c r="A509" s="27" t="s">
        <v>566</v>
      </c>
      <c r="B509" s="27">
        <v>62.5</v>
      </c>
      <c r="C509" s="27">
        <f t="shared" si="187"/>
        <v>62.5</v>
      </c>
      <c r="D509" s="4">
        <f t="shared" si="188"/>
        <v>0</v>
      </c>
      <c r="E509" s="4">
        <f t="shared" si="182"/>
        <v>0</v>
      </c>
      <c r="F509" s="4">
        <f t="shared" si="189"/>
        <v>25</v>
      </c>
      <c r="G509" s="4">
        <f t="shared" si="200"/>
        <v>12650</v>
      </c>
      <c r="H509">
        <f t="shared" si="183"/>
        <v>2</v>
      </c>
      <c r="I509" s="24">
        <f t="shared" si="190"/>
        <v>0</v>
      </c>
      <c r="J509" s="24">
        <f t="shared" si="191"/>
        <v>0</v>
      </c>
      <c r="K509" s="24">
        <f t="shared" si="192"/>
        <v>0</v>
      </c>
      <c r="L509" s="25">
        <f t="shared" si="193"/>
        <v>0</v>
      </c>
      <c r="M509" s="24">
        <f t="shared" si="194"/>
        <v>0</v>
      </c>
      <c r="N509" s="19">
        <f t="shared" si="180"/>
        <v>0</v>
      </c>
      <c r="O509" s="19">
        <f t="shared" si="195"/>
        <v>0</v>
      </c>
      <c r="P509" s="19">
        <f t="shared" si="196"/>
        <v>32.131739816948752</v>
      </c>
      <c r="Q509" s="24">
        <f t="shared" si="204"/>
        <v>0</v>
      </c>
      <c r="R509" s="34">
        <f t="shared" si="197"/>
        <v>11</v>
      </c>
      <c r="S509" s="24">
        <f t="shared" si="184"/>
        <v>0</v>
      </c>
      <c r="T509" s="24">
        <f t="shared" si="185"/>
        <v>0</v>
      </c>
      <c r="U509" s="24">
        <f t="shared" si="186"/>
        <v>0</v>
      </c>
      <c r="V509" s="4">
        <f t="shared" si="198"/>
        <v>0</v>
      </c>
      <c r="W509" s="4">
        <f t="shared" si="181"/>
        <v>0</v>
      </c>
      <c r="Y509" s="25">
        <f t="shared" si="201"/>
        <v>525</v>
      </c>
      <c r="Z509" s="24">
        <f t="shared" si="202"/>
        <v>3.3</v>
      </c>
      <c r="AA509" s="24">
        <f t="shared" si="203"/>
        <v>393.61053719208343</v>
      </c>
      <c r="AB509" s="24">
        <f t="shared" si="199"/>
        <v>196.67966534088134</v>
      </c>
    </row>
    <row r="510" spans="1:28" ht="14.65" thickBot="1" x14ac:dyDescent="0.5">
      <c r="A510" s="27" t="s">
        <v>567</v>
      </c>
      <c r="B510" s="27">
        <v>62.5</v>
      </c>
      <c r="C510" s="27">
        <f t="shared" si="187"/>
        <v>62.5</v>
      </c>
      <c r="D510" s="4">
        <f t="shared" si="188"/>
        <v>0</v>
      </c>
      <c r="E510" s="4">
        <f t="shared" si="182"/>
        <v>0</v>
      </c>
      <c r="F510" s="4">
        <f t="shared" si="189"/>
        <v>25</v>
      </c>
      <c r="G510" s="4">
        <f t="shared" si="200"/>
        <v>12675</v>
      </c>
      <c r="H510">
        <f t="shared" si="183"/>
        <v>3</v>
      </c>
      <c r="I510" s="24">
        <f t="shared" si="190"/>
        <v>0</v>
      </c>
      <c r="J510" s="24">
        <f t="shared" si="191"/>
        <v>0</v>
      </c>
      <c r="K510" s="24">
        <f t="shared" si="192"/>
        <v>0</v>
      </c>
      <c r="L510" s="25">
        <f t="shared" si="193"/>
        <v>0</v>
      </c>
      <c r="M510" s="24">
        <f t="shared" si="194"/>
        <v>0</v>
      </c>
      <c r="N510" s="19">
        <f t="shared" si="180"/>
        <v>0</v>
      </c>
      <c r="O510" s="19">
        <f t="shared" si="195"/>
        <v>0</v>
      </c>
      <c r="P510" s="19">
        <f t="shared" si="196"/>
        <v>32.131739816948752</v>
      </c>
      <c r="Q510" s="24">
        <f t="shared" si="204"/>
        <v>0</v>
      </c>
      <c r="R510" s="34">
        <f t="shared" si="197"/>
        <v>11</v>
      </c>
      <c r="S510" s="24">
        <f t="shared" si="184"/>
        <v>0</v>
      </c>
      <c r="T510" s="24">
        <f t="shared" si="185"/>
        <v>0</v>
      </c>
      <c r="U510" s="24">
        <f t="shared" si="186"/>
        <v>0</v>
      </c>
      <c r="V510" s="4">
        <f t="shared" si="198"/>
        <v>0</v>
      </c>
      <c r="W510" s="4">
        <f t="shared" si="181"/>
        <v>0</v>
      </c>
      <c r="Y510" s="25">
        <f t="shared" si="201"/>
        <v>525</v>
      </c>
      <c r="Z510" s="24">
        <f t="shared" si="202"/>
        <v>3.3</v>
      </c>
      <c r="AA510" s="24">
        <f t="shared" si="203"/>
        <v>393.61053719208343</v>
      </c>
      <c r="AB510" s="24">
        <f t="shared" si="199"/>
        <v>196.67966534088134</v>
      </c>
    </row>
    <row r="511" spans="1:28" ht="14.65" thickBot="1" x14ac:dyDescent="0.5">
      <c r="A511" s="27" t="s">
        <v>568</v>
      </c>
      <c r="B511" s="27">
        <v>62.5</v>
      </c>
      <c r="C511" s="27">
        <f t="shared" si="187"/>
        <v>62.5</v>
      </c>
      <c r="D511" s="4">
        <f t="shared" si="188"/>
        <v>0</v>
      </c>
      <c r="E511" s="4">
        <f t="shared" si="182"/>
        <v>0</v>
      </c>
      <c r="F511" s="4">
        <f t="shared" si="189"/>
        <v>25</v>
      </c>
      <c r="G511" s="4">
        <f t="shared" si="200"/>
        <v>12700</v>
      </c>
      <c r="H511">
        <f t="shared" si="183"/>
        <v>0</v>
      </c>
      <c r="I511" s="24">
        <f t="shared" si="190"/>
        <v>0</v>
      </c>
      <c r="J511" s="24">
        <f t="shared" si="191"/>
        <v>0</v>
      </c>
      <c r="K511" s="24">
        <f t="shared" si="192"/>
        <v>0</v>
      </c>
      <c r="L511" s="25">
        <f t="shared" si="193"/>
        <v>0</v>
      </c>
      <c r="M511" s="24">
        <f t="shared" si="194"/>
        <v>0</v>
      </c>
      <c r="N511" s="19">
        <f t="shared" si="180"/>
        <v>0</v>
      </c>
      <c r="O511" s="19">
        <f t="shared" si="195"/>
        <v>0</v>
      </c>
      <c r="P511" s="19">
        <f t="shared" si="196"/>
        <v>32.131739816948752</v>
      </c>
      <c r="Q511" s="24">
        <f t="shared" si="204"/>
        <v>0</v>
      </c>
      <c r="R511" s="34">
        <f t="shared" si="197"/>
        <v>11</v>
      </c>
      <c r="S511" s="24">
        <f t="shared" si="184"/>
        <v>0</v>
      </c>
      <c r="T511" s="24">
        <f t="shared" si="185"/>
        <v>0</v>
      </c>
      <c r="U511" s="24">
        <f t="shared" si="186"/>
        <v>0</v>
      </c>
      <c r="V511" s="4">
        <f t="shared" si="198"/>
        <v>0</v>
      </c>
      <c r="W511" s="4">
        <f t="shared" si="181"/>
        <v>0</v>
      </c>
      <c r="Y511" s="25">
        <f t="shared" si="201"/>
        <v>525</v>
      </c>
      <c r="Z511" s="24">
        <f t="shared" si="202"/>
        <v>3.3</v>
      </c>
      <c r="AA511" s="24">
        <f t="shared" si="203"/>
        <v>393.61053719208343</v>
      </c>
      <c r="AB511" s="24">
        <f t="shared" si="199"/>
        <v>196.67966534088134</v>
      </c>
    </row>
    <row r="512" spans="1:28" ht="14.65" thickBot="1" x14ac:dyDescent="0.5">
      <c r="A512" s="27" t="s">
        <v>569</v>
      </c>
      <c r="B512" s="27">
        <v>62.5</v>
      </c>
      <c r="C512" s="27">
        <f t="shared" si="187"/>
        <v>62.5</v>
      </c>
      <c r="D512" s="4">
        <f t="shared" si="188"/>
        <v>0</v>
      </c>
      <c r="E512" s="4">
        <f t="shared" si="182"/>
        <v>0</v>
      </c>
      <c r="F512" s="4">
        <f t="shared" si="189"/>
        <v>25</v>
      </c>
      <c r="G512" s="4">
        <f t="shared" si="200"/>
        <v>12725</v>
      </c>
      <c r="H512">
        <f t="shared" si="183"/>
        <v>1</v>
      </c>
      <c r="I512" s="24">
        <f t="shared" si="190"/>
        <v>0</v>
      </c>
      <c r="J512" s="24">
        <f t="shared" si="191"/>
        <v>0</v>
      </c>
      <c r="K512" s="24">
        <f t="shared" si="192"/>
        <v>0</v>
      </c>
      <c r="L512" s="25">
        <f t="shared" si="193"/>
        <v>0</v>
      </c>
      <c r="M512" s="24">
        <f t="shared" si="194"/>
        <v>0</v>
      </c>
      <c r="N512" s="19">
        <f t="shared" si="180"/>
        <v>0</v>
      </c>
      <c r="O512" s="19">
        <f t="shared" si="195"/>
        <v>0</v>
      </c>
      <c r="P512" s="19">
        <f t="shared" si="196"/>
        <v>32.131739816948752</v>
      </c>
      <c r="Q512" s="24">
        <f t="shared" si="204"/>
        <v>0</v>
      </c>
      <c r="R512" s="34">
        <f t="shared" si="197"/>
        <v>11</v>
      </c>
      <c r="S512" s="24">
        <f t="shared" si="184"/>
        <v>0</v>
      </c>
      <c r="T512" s="24">
        <f t="shared" si="185"/>
        <v>0</v>
      </c>
      <c r="U512" s="24">
        <f t="shared" si="186"/>
        <v>0</v>
      </c>
      <c r="V512" s="4">
        <f t="shared" si="198"/>
        <v>0</v>
      </c>
      <c r="W512" s="4">
        <f t="shared" si="181"/>
        <v>0</v>
      </c>
      <c r="Y512" s="25">
        <f t="shared" si="201"/>
        <v>525</v>
      </c>
      <c r="Z512" s="24">
        <f t="shared" si="202"/>
        <v>3.3</v>
      </c>
      <c r="AA512" s="24">
        <f t="shared" si="203"/>
        <v>393.61053719208343</v>
      </c>
      <c r="AB512" s="24">
        <f t="shared" si="199"/>
        <v>196.67966534088134</v>
      </c>
    </row>
    <row r="513" spans="1:28" ht="14.65" thickBot="1" x14ac:dyDescent="0.5">
      <c r="A513" s="27" t="s">
        <v>570</v>
      </c>
      <c r="B513" s="27">
        <v>62.5</v>
      </c>
      <c r="C513" s="27">
        <f t="shared" si="187"/>
        <v>62.5</v>
      </c>
      <c r="D513" s="4">
        <f t="shared" si="188"/>
        <v>0</v>
      </c>
      <c r="E513" s="4">
        <f t="shared" si="182"/>
        <v>0</v>
      </c>
      <c r="F513" s="4">
        <f t="shared" si="189"/>
        <v>25</v>
      </c>
      <c r="G513" s="4">
        <f t="shared" si="200"/>
        <v>12750</v>
      </c>
      <c r="H513">
        <f t="shared" si="183"/>
        <v>2</v>
      </c>
      <c r="I513" s="24">
        <f t="shared" si="190"/>
        <v>0</v>
      </c>
      <c r="J513" s="24">
        <f t="shared" si="191"/>
        <v>0</v>
      </c>
      <c r="K513" s="24">
        <f t="shared" si="192"/>
        <v>0</v>
      </c>
      <c r="L513" s="25">
        <f t="shared" si="193"/>
        <v>0</v>
      </c>
      <c r="M513" s="24">
        <f t="shared" si="194"/>
        <v>0</v>
      </c>
      <c r="N513" s="19">
        <f t="shared" si="180"/>
        <v>0</v>
      </c>
      <c r="O513" s="19">
        <f t="shared" si="195"/>
        <v>0</v>
      </c>
      <c r="P513" s="19">
        <f t="shared" si="196"/>
        <v>32.131739816948752</v>
      </c>
      <c r="Q513" s="24">
        <f t="shared" si="204"/>
        <v>0</v>
      </c>
      <c r="R513" s="34">
        <f t="shared" si="197"/>
        <v>11</v>
      </c>
      <c r="S513" s="24">
        <f t="shared" si="184"/>
        <v>0</v>
      </c>
      <c r="T513" s="24">
        <f t="shared" si="185"/>
        <v>0</v>
      </c>
      <c r="U513" s="24">
        <f t="shared" si="186"/>
        <v>0</v>
      </c>
      <c r="V513" s="4">
        <f t="shared" si="198"/>
        <v>0</v>
      </c>
      <c r="W513" s="4">
        <f t="shared" si="181"/>
        <v>0</v>
      </c>
      <c r="Y513" s="25">
        <f t="shared" si="201"/>
        <v>525</v>
      </c>
      <c r="Z513" s="24">
        <f t="shared" si="202"/>
        <v>3.3</v>
      </c>
      <c r="AA513" s="24">
        <f t="shared" si="203"/>
        <v>393.61053719208343</v>
      </c>
      <c r="AB513" s="24">
        <f t="shared" si="199"/>
        <v>196.67966534088134</v>
      </c>
    </row>
    <row r="514" spans="1:28" ht="14.65" thickBot="1" x14ac:dyDescent="0.5">
      <c r="A514" s="27" t="s">
        <v>571</v>
      </c>
      <c r="B514" s="27">
        <v>62.5</v>
      </c>
      <c r="C514" s="27">
        <f t="shared" si="187"/>
        <v>62.5</v>
      </c>
      <c r="D514" s="4">
        <f t="shared" si="188"/>
        <v>0</v>
      </c>
      <c r="E514" s="4">
        <f t="shared" si="182"/>
        <v>0</v>
      </c>
      <c r="F514" s="4">
        <f t="shared" si="189"/>
        <v>25</v>
      </c>
      <c r="G514" s="4">
        <f t="shared" si="200"/>
        <v>12775</v>
      </c>
      <c r="H514">
        <f t="shared" si="183"/>
        <v>3</v>
      </c>
      <c r="I514" s="24">
        <f t="shared" si="190"/>
        <v>0</v>
      </c>
      <c r="J514" s="24">
        <f t="shared" si="191"/>
        <v>0</v>
      </c>
      <c r="K514" s="24">
        <f t="shared" si="192"/>
        <v>0</v>
      </c>
      <c r="L514" s="25">
        <f t="shared" si="193"/>
        <v>0</v>
      </c>
      <c r="M514" s="24">
        <f t="shared" si="194"/>
        <v>0</v>
      </c>
      <c r="N514" s="19">
        <f t="shared" si="180"/>
        <v>0</v>
      </c>
      <c r="O514" s="19">
        <f t="shared" si="195"/>
        <v>0</v>
      </c>
      <c r="P514" s="19">
        <f t="shared" si="196"/>
        <v>32.131739816948752</v>
      </c>
      <c r="Q514" s="24">
        <f t="shared" si="204"/>
        <v>0</v>
      </c>
      <c r="R514" s="34">
        <f t="shared" si="197"/>
        <v>11</v>
      </c>
      <c r="S514" s="24">
        <f t="shared" si="184"/>
        <v>0</v>
      </c>
      <c r="T514" s="24">
        <f t="shared" si="185"/>
        <v>0</v>
      </c>
      <c r="U514" s="24">
        <f t="shared" si="186"/>
        <v>0</v>
      </c>
      <c r="V514" s="4">
        <f t="shared" si="198"/>
        <v>0</v>
      </c>
      <c r="W514" s="4">
        <f t="shared" si="181"/>
        <v>0</v>
      </c>
      <c r="Y514" s="25">
        <f t="shared" si="201"/>
        <v>525</v>
      </c>
      <c r="Z514" s="24">
        <f t="shared" si="202"/>
        <v>3.3</v>
      </c>
      <c r="AA514" s="24">
        <f t="shared" si="203"/>
        <v>393.61053719208343</v>
      </c>
      <c r="AB514" s="24">
        <f t="shared" si="199"/>
        <v>196.67966534088134</v>
      </c>
    </row>
    <row r="515" spans="1:28" ht="14.65" thickBot="1" x14ac:dyDescent="0.5">
      <c r="A515" s="27" t="s">
        <v>572</v>
      </c>
      <c r="B515" s="27">
        <v>62.5</v>
      </c>
      <c r="C515" s="27">
        <f t="shared" si="187"/>
        <v>62.5</v>
      </c>
      <c r="D515" s="4">
        <f t="shared" si="188"/>
        <v>0</v>
      </c>
      <c r="E515" s="4">
        <f t="shared" si="182"/>
        <v>0</v>
      </c>
      <c r="F515" s="4">
        <f t="shared" si="189"/>
        <v>25</v>
      </c>
      <c r="G515" s="4">
        <f t="shared" si="200"/>
        <v>12800</v>
      </c>
      <c r="H515">
        <f t="shared" si="183"/>
        <v>0</v>
      </c>
      <c r="I515" s="24">
        <f t="shared" si="190"/>
        <v>0</v>
      </c>
      <c r="J515" s="24">
        <f t="shared" si="191"/>
        <v>0</v>
      </c>
      <c r="K515" s="24">
        <f t="shared" si="192"/>
        <v>0</v>
      </c>
      <c r="L515" s="25">
        <f t="shared" si="193"/>
        <v>0</v>
      </c>
      <c r="M515" s="24">
        <f t="shared" si="194"/>
        <v>0</v>
      </c>
      <c r="N515" s="19">
        <f t="shared" si="180"/>
        <v>0</v>
      </c>
      <c r="O515" s="19">
        <f t="shared" si="195"/>
        <v>0</v>
      </c>
      <c r="P515" s="19">
        <f t="shared" si="196"/>
        <v>32.131739816948752</v>
      </c>
      <c r="Q515" s="24">
        <f t="shared" si="204"/>
        <v>0</v>
      </c>
      <c r="R515" s="34">
        <f t="shared" si="197"/>
        <v>11</v>
      </c>
      <c r="S515" s="24">
        <f t="shared" si="184"/>
        <v>0</v>
      </c>
      <c r="T515" s="24">
        <f t="shared" si="185"/>
        <v>0</v>
      </c>
      <c r="U515" s="24">
        <f t="shared" si="186"/>
        <v>0</v>
      </c>
      <c r="V515" s="4">
        <f t="shared" si="198"/>
        <v>0</v>
      </c>
      <c r="W515" s="4">
        <f t="shared" si="181"/>
        <v>0</v>
      </c>
      <c r="Y515" s="25">
        <f t="shared" si="201"/>
        <v>525</v>
      </c>
      <c r="Z515" s="24">
        <f t="shared" si="202"/>
        <v>3.3</v>
      </c>
      <c r="AA515" s="24">
        <f t="shared" si="203"/>
        <v>393.61053719208343</v>
      </c>
      <c r="AB515" s="24">
        <f t="shared" si="199"/>
        <v>196.67966534088134</v>
      </c>
    </row>
    <row r="516" spans="1:28" ht="14.65" thickBot="1" x14ac:dyDescent="0.5">
      <c r="A516" s="27" t="s">
        <v>573</v>
      </c>
      <c r="B516" s="27">
        <v>62.5</v>
      </c>
      <c r="C516" s="27">
        <f t="shared" si="187"/>
        <v>62.5</v>
      </c>
      <c r="D516" s="4">
        <f t="shared" si="188"/>
        <v>0</v>
      </c>
      <c r="E516" s="4">
        <f t="shared" si="182"/>
        <v>0</v>
      </c>
      <c r="F516" s="4">
        <f t="shared" si="189"/>
        <v>25</v>
      </c>
      <c r="G516" s="4">
        <f t="shared" si="200"/>
        <v>12825</v>
      </c>
      <c r="H516">
        <f t="shared" si="183"/>
        <v>1</v>
      </c>
      <c r="I516" s="24">
        <f t="shared" si="190"/>
        <v>0</v>
      </c>
      <c r="J516" s="24">
        <f t="shared" si="191"/>
        <v>0</v>
      </c>
      <c r="K516" s="24">
        <f t="shared" si="192"/>
        <v>0</v>
      </c>
      <c r="L516" s="25">
        <f t="shared" si="193"/>
        <v>0</v>
      </c>
      <c r="M516" s="24">
        <f t="shared" si="194"/>
        <v>0</v>
      </c>
      <c r="N516" s="19">
        <f t="shared" ref="N516:N579" si="205">I516-M516</f>
        <v>0</v>
      </c>
      <c r="O516" s="19">
        <f t="shared" si="195"/>
        <v>0</v>
      </c>
      <c r="P516" s="19">
        <f t="shared" si="196"/>
        <v>32.131739816948752</v>
      </c>
      <c r="Q516" s="24">
        <f t="shared" si="204"/>
        <v>0</v>
      </c>
      <c r="R516" s="34">
        <f t="shared" si="197"/>
        <v>11</v>
      </c>
      <c r="S516" s="24">
        <f t="shared" si="184"/>
        <v>0</v>
      </c>
      <c r="T516" s="24">
        <f t="shared" si="185"/>
        <v>0</v>
      </c>
      <c r="U516" s="24">
        <f t="shared" si="186"/>
        <v>0</v>
      </c>
      <c r="V516" s="4">
        <f t="shared" si="198"/>
        <v>0</v>
      </c>
      <c r="W516" s="4">
        <f t="shared" ref="W516:W579" si="206">IF(OR(U516&gt;0, V516&gt;0), 1, 0)</f>
        <v>0</v>
      </c>
      <c r="Y516" s="25">
        <f t="shared" si="201"/>
        <v>525</v>
      </c>
      <c r="Z516" s="24">
        <f t="shared" si="202"/>
        <v>3.3</v>
      </c>
      <c r="AA516" s="24">
        <f t="shared" si="203"/>
        <v>393.61053719208343</v>
      </c>
      <c r="AB516" s="24">
        <f t="shared" si="199"/>
        <v>196.67966534088134</v>
      </c>
    </row>
    <row r="517" spans="1:28" ht="14.65" thickBot="1" x14ac:dyDescent="0.5">
      <c r="A517" s="27" t="s">
        <v>574</v>
      </c>
      <c r="B517" s="27">
        <v>62.5</v>
      </c>
      <c r="C517" s="27">
        <f t="shared" si="187"/>
        <v>62.5</v>
      </c>
      <c r="D517" s="4">
        <f t="shared" si="188"/>
        <v>0</v>
      </c>
      <c r="E517" s="4">
        <f t="shared" ref="E517:E580" si="207">IF(Q516&lt;2.7, $B517,$C517)*V516</f>
        <v>0</v>
      </c>
      <c r="F517" s="4">
        <f t="shared" si="189"/>
        <v>25</v>
      </c>
      <c r="G517" s="4">
        <f t="shared" si="200"/>
        <v>12850</v>
      </c>
      <c r="H517">
        <f t="shared" ref="H517:H580" si="208">MOD(G$4:G$643, 4)</f>
        <v>2</v>
      </c>
      <c r="I517" s="24">
        <f t="shared" si="190"/>
        <v>0</v>
      </c>
      <c r="J517" s="24">
        <f t="shared" si="191"/>
        <v>0</v>
      </c>
      <c r="K517" s="24">
        <f t="shared" si="192"/>
        <v>0</v>
      </c>
      <c r="L517" s="25">
        <f t="shared" si="193"/>
        <v>0</v>
      </c>
      <c r="M517" s="24">
        <f t="shared" si="194"/>
        <v>0</v>
      </c>
      <c r="N517" s="19">
        <f t="shared" si="205"/>
        <v>0</v>
      </c>
      <c r="O517" s="19">
        <f t="shared" si="195"/>
        <v>0</v>
      </c>
      <c r="P517" s="19">
        <f t="shared" si="196"/>
        <v>32.131739816948752</v>
      </c>
      <c r="Q517" s="24">
        <f t="shared" si="204"/>
        <v>0</v>
      </c>
      <c r="R517" s="34">
        <f t="shared" si="197"/>
        <v>11</v>
      </c>
      <c r="S517" s="24">
        <f t="shared" ref="S517:S580" si="209">IF(Q517&gt;$I$2, $I$2, Q517)</f>
        <v>0</v>
      </c>
      <c r="T517" s="24">
        <f t="shared" ref="T517:T580" si="210">I517*$I$2/($Q$2*$G$2)</f>
        <v>0</v>
      </c>
      <c r="U517" s="24">
        <f t="shared" ref="U517:U580" si="211">IF(S517=$I$2, G517, 0)</f>
        <v>0</v>
      </c>
      <c r="V517" s="4">
        <f t="shared" si="198"/>
        <v>0</v>
      </c>
      <c r="W517" s="4">
        <f t="shared" si="206"/>
        <v>0</v>
      </c>
      <c r="Y517" s="25">
        <f t="shared" si="201"/>
        <v>525</v>
      </c>
      <c r="Z517" s="24">
        <f t="shared" si="202"/>
        <v>3.3</v>
      </c>
      <c r="AA517" s="24">
        <f t="shared" si="203"/>
        <v>393.61053719208343</v>
      </c>
      <c r="AB517" s="24">
        <f t="shared" si="199"/>
        <v>196.67966534088134</v>
      </c>
    </row>
    <row r="518" spans="1:28" ht="14.65" thickBot="1" x14ac:dyDescent="0.5">
      <c r="A518" s="27" t="s">
        <v>575</v>
      </c>
      <c r="B518" s="27">
        <v>62.5</v>
      </c>
      <c r="C518" s="27">
        <f t="shared" ref="C518:C581" si="212">IF(H517&gt;0, C517, IF(D517&gt;0, IF(C517=100, 100, IF(C517 = 6.5, C517+6,C517+12.5)), B518))</f>
        <v>62.5</v>
      </c>
      <c r="D518" s="4">
        <f t="shared" ref="D518:D581" si="213">IF(Q517&lt;2.7, 0,1)</f>
        <v>0</v>
      </c>
      <c r="E518" s="4">
        <f t="shared" si="207"/>
        <v>0</v>
      </c>
      <c r="F518" s="4">
        <f t="shared" ref="F518:F581" si="214">$E$2</f>
        <v>25</v>
      </c>
      <c r="G518" s="4">
        <f t="shared" si="200"/>
        <v>12875</v>
      </c>
      <c r="H518">
        <f t="shared" si="208"/>
        <v>3</v>
      </c>
      <c r="I518" s="24">
        <f t="shared" ref="I518:I581" si="215">(-0.0457*Q517+0.64+(($G$2-5)*0.148))*E518*10</f>
        <v>0</v>
      </c>
      <c r="J518" s="24">
        <f t="shared" ref="J518:J581" si="216">IF($P$2="Resistive Load",Q517*1000/$M$2,0)</f>
        <v>0</v>
      </c>
      <c r="K518" s="24">
        <f t="shared" ref="K518:K581" si="217">IF($P$2="Constant Current Load",$N$2,0)</f>
        <v>0</v>
      </c>
      <c r="L518" s="25">
        <f t="shared" ref="L518:L581" si="218">IF(Q517&gt;$O$2, 1, 0)</f>
        <v>0</v>
      </c>
      <c r="M518" s="24">
        <f t="shared" ref="M518:M581" si="219">(J518+K518)*L518</f>
        <v>0</v>
      </c>
      <c r="N518" s="19">
        <f t="shared" si="205"/>
        <v>0</v>
      </c>
      <c r="O518" s="19">
        <f t="shared" ref="O518:O581" si="220">N518*F518/1000</f>
        <v>0</v>
      </c>
      <c r="P518" s="19">
        <f t="shared" ref="P518:P581" si="221">O518+P517</f>
        <v>32.131739816948752</v>
      </c>
      <c r="Q518" s="24">
        <f t="shared" si="204"/>
        <v>0</v>
      </c>
      <c r="R518" s="34">
        <f t="shared" ref="R518:R581" si="222">$K$2+Q517*(($K$2-$L$2)/(-5))</f>
        <v>11</v>
      </c>
      <c r="S518" s="24">
        <f t="shared" si="209"/>
        <v>0</v>
      </c>
      <c r="T518" s="24">
        <f t="shared" si="210"/>
        <v>0</v>
      </c>
      <c r="U518" s="24">
        <f t="shared" si="211"/>
        <v>0</v>
      </c>
      <c r="V518" s="4">
        <f t="shared" ref="V518:V581" si="223">IF(V517=0, 0, IF(S518=$I$2, 0, 1))</f>
        <v>0</v>
      </c>
      <c r="W518" s="4">
        <f t="shared" si="206"/>
        <v>0</v>
      </c>
      <c r="Y518" s="25">
        <f t="shared" si="201"/>
        <v>525</v>
      </c>
      <c r="Z518" s="24">
        <f t="shared" si="202"/>
        <v>3.3</v>
      </c>
      <c r="AA518" s="24">
        <f t="shared" si="203"/>
        <v>393.61053719208343</v>
      </c>
      <c r="AB518" s="24">
        <f t="shared" ref="AB518:AB581" si="224">IF(W518=1, (W518*M518), AB517)</f>
        <v>196.67966534088134</v>
      </c>
    </row>
    <row r="519" spans="1:28" ht="14.65" thickBot="1" x14ac:dyDescent="0.5">
      <c r="A519" s="27" t="s">
        <v>576</v>
      </c>
      <c r="B519" s="27">
        <v>62.5</v>
      </c>
      <c r="C519" s="27">
        <f t="shared" si="212"/>
        <v>62.5</v>
      </c>
      <c r="D519" s="4">
        <f t="shared" si="213"/>
        <v>0</v>
      </c>
      <c r="E519" s="4">
        <f t="shared" si="207"/>
        <v>0</v>
      </c>
      <c r="F519" s="4">
        <f t="shared" si="214"/>
        <v>25</v>
      </c>
      <c r="G519" s="4">
        <f t="shared" ref="G519:G582" si="225">G518+F519</f>
        <v>12900</v>
      </c>
      <c r="H519">
        <f t="shared" si="208"/>
        <v>0</v>
      </c>
      <c r="I519" s="24">
        <f t="shared" si="215"/>
        <v>0</v>
      </c>
      <c r="J519" s="24">
        <f t="shared" si="216"/>
        <v>0</v>
      </c>
      <c r="K519" s="24">
        <f t="shared" si="217"/>
        <v>0</v>
      </c>
      <c r="L519" s="25">
        <f t="shared" si="218"/>
        <v>0</v>
      </c>
      <c r="M519" s="24">
        <f t="shared" si="219"/>
        <v>0</v>
      </c>
      <c r="N519" s="19">
        <f t="shared" si="205"/>
        <v>0</v>
      </c>
      <c r="O519" s="19">
        <f t="shared" si="220"/>
        <v>0</v>
      </c>
      <c r="P519" s="19">
        <f t="shared" si="221"/>
        <v>32.131739816948752</v>
      </c>
      <c r="Q519" s="24">
        <f t="shared" si="204"/>
        <v>0</v>
      </c>
      <c r="R519" s="34">
        <f t="shared" si="222"/>
        <v>11</v>
      </c>
      <c r="S519" s="24">
        <f t="shared" si="209"/>
        <v>0</v>
      </c>
      <c r="T519" s="24">
        <f t="shared" si="210"/>
        <v>0</v>
      </c>
      <c r="U519" s="24">
        <f t="shared" si="211"/>
        <v>0</v>
      </c>
      <c r="V519" s="4">
        <f t="shared" si="223"/>
        <v>0</v>
      </c>
      <c r="W519" s="4">
        <f t="shared" si="206"/>
        <v>0</v>
      </c>
      <c r="Y519" s="25">
        <f t="shared" si="201"/>
        <v>525</v>
      </c>
      <c r="Z519" s="24">
        <f t="shared" si="202"/>
        <v>3.3</v>
      </c>
      <c r="AA519" s="24">
        <f t="shared" si="203"/>
        <v>393.61053719208343</v>
      </c>
      <c r="AB519" s="24">
        <f t="shared" si="224"/>
        <v>196.67966534088134</v>
      </c>
    </row>
    <row r="520" spans="1:28" ht="14.65" thickBot="1" x14ac:dyDescent="0.5">
      <c r="A520" s="27" t="s">
        <v>577</v>
      </c>
      <c r="B520" s="27">
        <v>62.5</v>
      </c>
      <c r="C520" s="27">
        <f t="shared" si="212"/>
        <v>62.5</v>
      </c>
      <c r="D520" s="4">
        <f t="shared" si="213"/>
        <v>0</v>
      </c>
      <c r="E520" s="4">
        <f t="shared" si="207"/>
        <v>0</v>
      </c>
      <c r="F520" s="4">
        <f t="shared" si="214"/>
        <v>25</v>
      </c>
      <c r="G520" s="4">
        <f t="shared" si="225"/>
        <v>12925</v>
      </c>
      <c r="H520">
        <f t="shared" si="208"/>
        <v>1</v>
      </c>
      <c r="I520" s="24">
        <f t="shared" si="215"/>
        <v>0</v>
      </c>
      <c r="J520" s="24">
        <f t="shared" si="216"/>
        <v>0</v>
      </c>
      <c r="K520" s="24">
        <f t="shared" si="217"/>
        <v>0</v>
      </c>
      <c r="L520" s="25">
        <f t="shared" si="218"/>
        <v>0</v>
      </c>
      <c r="M520" s="24">
        <f t="shared" si="219"/>
        <v>0</v>
      </c>
      <c r="N520" s="19">
        <f t="shared" si="205"/>
        <v>0</v>
      </c>
      <c r="O520" s="19">
        <f t="shared" si="220"/>
        <v>0</v>
      </c>
      <c r="P520" s="19">
        <f t="shared" si="221"/>
        <v>32.131739816948752</v>
      </c>
      <c r="Q520" s="24">
        <f t="shared" si="204"/>
        <v>0</v>
      </c>
      <c r="R520" s="34">
        <f t="shared" si="222"/>
        <v>11</v>
      </c>
      <c r="S520" s="24">
        <f t="shared" si="209"/>
        <v>0</v>
      </c>
      <c r="T520" s="24">
        <f t="shared" si="210"/>
        <v>0</v>
      </c>
      <c r="U520" s="24">
        <f t="shared" si="211"/>
        <v>0</v>
      </c>
      <c r="V520" s="4">
        <f t="shared" si="223"/>
        <v>0</v>
      </c>
      <c r="W520" s="4">
        <f t="shared" si="206"/>
        <v>0</v>
      </c>
      <c r="Y520" s="25">
        <f t="shared" si="201"/>
        <v>525</v>
      </c>
      <c r="Z520" s="24">
        <f t="shared" si="202"/>
        <v>3.3</v>
      </c>
      <c r="AA520" s="24">
        <f t="shared" si="203"/>
        <v>393.61053719208343</v>
      </c>
      <c r="AB520" s="24">
        <f t="shared" si="224"/>
        <v>196.67966534088134</v>
      </c>
    </row>
    <row r="521" spans="1:28" ht="14.65" thickBot="1" x14ac:dyDescent="0.5">
      <c r="A521" s="27" t="s">
        <v>578</v>
      </c>
      <c r="B521" s="27">
        <v>62.5</v>
      </c>
      <c r="C521" s="27">
        <f t="shared" si="212"/>
        <v>62.5</v>
      </c>
      <c r="D521" s="4">
        <f t="shared" si="213"/>
        <v>0</v>
      </c>
      <c r="E521" s="4">
        <f t="shared" si="207"/>
        <v>0</v>
      </c>
      <c r="F521" s="4">
        <f t="shared" si="214"/>
        <v>25</v>
      </c>
      <c r="G521" s="4">
        <f t="shared" si="225"/>
        <v>12950</v>
      </c>
      <c r="H521">
        <f t="shared" si="208"/>
        <v>2</v>
      </c>
      <c r="I521" s="24">
        <f t="shared" si="215"/>
        <v>0</v>
      </c>
      <c r="J521" s="24">
        <f t="shared" si="216"/>
        <v>0</v>
      </c>
      <c r="K521" s="24">
        <f t="shared" si="217"/>
        <v>0</v>
      </c>
      <c r="L521" s="25">
        <f t="shared" si="218"/>
        <v>0</v>
      </c>
      <c r="M521" s="24">
        <f t="shared" si="219"/>
        <v>0</v>
      </c>
      <c r="N521" s="19">
        <f t="shared" si="205"/>
        <v>0</v>
      </c>
      <c r="O521" s="19">
        <f t="shared" si="220"/>
        <v>0</v>
      </c>
      <c r="P521" s="19">
        <f t="shared" si="221"/>
        <v>32.131739816948752</v>
      </c>
      <c r="Q521" s="24">
        <f t="shared" si="204"/>
        <v>0</v>
      </c>
      <c r="R521" s="34">
        <f t="shared" si="222"/>
        <v>11</v>
      </c>
      <c r="S521" s="24">
        <f t="shared" si="209"/>
        <v>0</v>
      </c>
      <c r="T521" s="24">
        <f t="shared" si="210"/>
        <v>0</v>
      </c>
      <c r="U521" s="24">
        <f t="shared" si="211"/>
        <v>0</v>
      </c>
      <c r="V521" s="4">
        <f t="shared" si="223"/>
        <v>0</v>
      </c>
      <c r="W521" s="4">
        <f t="shared" si="206"/>
        <v>0</v>
      </c>
      <c r="Y521" s="25">
        <f t="shared" si="201"/>
        <v>525</v>
      </c>
      <c r="Z521" s="24">
        <f t="shared" si="202"/>
        <v>3.3</v>
      </c>
      <c r="AA521" s="24">
        <f t="shared" si="203"/>
        <v>393.61053719208343</v>
      </c>
      <c r="AB521" s="24">
        <f t="shared" si="224"/>
        <v>196.67966534088134</v>
      </c>
    </row>
    <row r="522" spans="1:28" ht="14.65" thickBot="1" x14ac:dyDescent="0.5">
      <c r="A522" s="27" t="s">
        <v>579</v>
      </c>
      <c r="B522" s="27">
        <v>62.5</v>
      </c>
      <c r="C522" s="27">
        <f t="shared" si="212"/>
        <v>62.5</v>
      </c>
      <c r="D522" s="4">
        <f t="shared" si="213"/>
        <v>0</v>
      </c>
      <c r="E522" s="4">
        <f t="shared" si="207"/>
        <v>0</v>
      </c>
      <c r="F522" s="4">
        <f t="shared" si="214"/>
        <v>25</v>
      </c>
      <c r="G522" s="4">
        <f t="shared" si="225"/>
        <v>12975</v>
      </c>
      <c r="H522">
        <f t="shared" si="208"/>
        <v>3</v>
      </c>
      <c r="I522" s="24">
        <f t="shared" si="215"/>
        <v>0</v>
      </c>
      <c r="J522" s="24">
        <f t="shared" si="216"/>
        <v>0</v>
      </c>
      <c r="K522" s="24">
        <f t="shared" si="217"/>
        <v>0</v>
      </c>
      <c r="L522" s="25">
        <f t="shared" si="218"/>
        <v>0</v>
      </c>
      <c r="M522" s="24">
        <f t="shared" si="219"/>
        <v>0</v>
      </c>
      <c r="N522" s="19">
        <f t="shared" si="205"/>
        <v>0</v>
      </c>
      <c r="O522" s="19">
        <f t="shared" si="220"/>
        <v>0</v>
      </c>
      <c r="P522" s="19">
        <f t="shared" si="221"/>
        <v>32.131739816948752</v>
      </c>
      <c r="Q522" s="24">
        <f t="shared" si="204"/>
        <v>0</v>
      </c>
      <c r="R522" s="34">
        <f t="shared" si="222"/>
        <v>11</v>
      </c>
      <c r="S522" s="24">
        <f t="shared" si="209"/>
        <v>0</v>
      </c>
      <c r="T522" s="24">
        <f t="shared" si="210"/>
        <v>0</v>
      </c>
      <c r="U522" s="24">
        <f t="shared" si="211"/>
        <v>0</v>
      </c>
      <c r="V522" s="4">
        <f t="shared" si="223"/>
        <v>0</v>
      </c>
      <c r="W522" s="4">
        <f t="shared" si="206"/>
        <v>0</v>
      </c>
      <c r="Y522" s="25">
        <f t="shared" si="201"/>
        <v>525</v>
      </c>
      <c r="Z522" s="24">
        <f t="shared" si="202"/>
        <v>3.3</v>
      </c>
      <c r="AA522" s="24">
        <f t="shared" si="203"/>
        <v>393.61053719208343</v>
      </c>
      <c r="AB522" s="24">
        <f t="shared" si="224"/>
        <v>196.67966534088134</v>
      </c>
    </row>
    <row r="523" spans="1:28" ht="14.65" thickBot="1" x14ac:dyDescent="0.5">
      <c r="A523" s="27" t="s">
        <v>580</v>
      </c>
      <c r="B523" s="27">
        <v>62.5</v>
      </c>
      <c r="C523" s="27">
        <f t="shared" si="212"/>
        <v>62.5</v>
      </c>
      <c r="D523" s="4">
        <f t="shared" si="213"/>
        <v>0</v>
      </c>
      <c r="E523" s="4">
        <f t="shared" si="207"/>
        <v>0</v>
      </c>
      <c r="F523" s="4">
        <f t="shared" si="214"/>
        <v>25</v>
      </c>
      <c r="G523" s="4">
        <f t="shared" si="225"/>
        <v>13000</v>
      </c>
      <c r="H523">
        <f t="shared" si="208"/>
        <v>0</v>
      </c>
      <c r="I523" s="24">
        <f t="shared" si="215"/>
        <v>0</v>
      </c>
      <c r="J523" s="24">
        <f t="shared" si="216"/>
        <v>0</v>
      </c>
      <c r="K523" s="24">
        <f t="shared" si="217"/>
        <v>0</v>
      </c>
      <c r="L523" s="25">
        <f t="shared" si="218"/>
        <v>0</v>
      </c>
      <c r="M523" s="24">
        <f t="shared" si="219"/>
        <v>0</v>
      </c>
      <c r="N523" s="19">
        <f t="shared" si="205"/>
        <v>0</v>
      </c>
      <c r="O523" s="19">
        <f t="shared" si="220"/>
        <v>0</v>
      </c>
      <c r="P523" s="19">
        <f t="shared" si="221"/>
        <v>32.131739816948752</v>
      </c>
      <c r="Q523" s="24">
        <f t="shared" si="204"/>
        <v>0</v>
      </c>
      <c r="R523" s="34">
        <f t="shared" si="222"/>
        <v>11</v>
      </c>
      <c r="S523" s="24">
        <f t="shared" si="209"/>
        <v>0</v>
      </c>
      <c r="T523" s="24">
        <f t="shared" si="210"/>
        <v>0</v>
      </c>
      <c r="U523" s="24">
        <f t="shared" si="211"/>
        <v>0</v>
      </c>
      <c r="V523" s="4">
        <f t="shared" si="223"/>
        <v>0</v>
      </c>
      <c r="W523" s="4">
        <f t="shared" si="206"/>
        <v>0</v>
      </c>
      <c r="Y523" s="25">
        <f t="shared" si="201"/>
        <v>525</v>
      </c>
      <c r="Z523" s="24">
        <f t="shared" si="202"/>
        <v>3.3</v>
      </c>
      <c r="AA523" s="24">
        <f t="shared" si="203"/>
        <v>393.61053719208343</v>
      </c>
      <c r="AB523" s="24">
        <f t="shared" si="224"/>
        <v>196.67966534088134</v>
      </c>
    </row>
    <row r="524" spans="1:28" ht="14.65" thickBot="1" x14ac:dyDescent="0.5">
      <c r="A524" s="27" t="s">
        <v>581</v>
      </c>
      <c r="B524" s="27">
        <v>62.5</v>
      </c>
      <c r="C524" s="27">
        <f t="shared" si="212"/>
        <v>62.5</v>
      </c>
      <c r="D524" s="4">
        <f t="shared" si="213"/>
        <v>0</v>
      </c>
      <c r="E524" s="4">
        <f t="shared" si="207"/>
        <v>0</v>
      </c>
      <c r="F524" s="4">
        <f t="shared" si="214"/>
        <v>25</v>
      </c>
      <c r="G524" s="4">
        <f t="shared" si="225"/>
        <v>13025</v>
      </c>
      <c r="H524">
        <f t="shared" si="208"/>
        <v>1</v>
      </c>
      <c r="I524" s="24">
        <f t="shared" si="215"/>
        <v>0</v>
      </c>
      <c r="J524" s="24">
        <f t="shared" si="216"/>
        <v>0</v>
      </c>
      <c r="K524" s="24">
        <f t="shared" si="217"/>
        <v>0</v>
      </c>
      <c r="L524" s="25">
        <f t="shared" si="218"/>
        <v>0</v>
      </c>
      <c r="M524" s="24">
        <f t="shared" si="219"/>
        <v>0</v>
      </c>
      <c r="N524" s="19">
        <f t="shared" si="205"/>
        <v>0</v>
      </c>
      <c r="O524" s="19">
        <f t="shared" si="220"/>
        <v>0</v>
      </c>
      <c r="P524" s="19">
        <f t="shared" si="221"/>
        <v>32.131739816948752</v>
      </c>
      <c r="Q524" s="24">
        <f t="shared" si="204"/>
        <v>0</v>
      </c>
      <c r="R524" s="34">
        <f t="shared" si="222"/>
        <v>11</v>
      </c>
      <c r="S524" s="24">
        <f t="shared" si="209"/>
        <v>0</v>
      </c>
      <c r="T524" s="24">
        <f t="shared" si="210"/>
        <v>0</v>
      </c>
      <c r="U524" s="24">
        <f t="shared" si="211"/>
        <v>0</v>
      </c>
      <c r="V524" s="4">
        <f t="shared" si="223"/>
        <v>0</v>
      </c>
      <c r="W524" s="4">
        <f t="shared" si="206"/>
        <v>0</v>
      </c>
      <c r="Y524" s="25">
        <f t="shared" si="201"/>
        <v>525</v>
      </c>
      <c r="Z524" s="24">
        <f t="shared" si="202"/>
        <v>3.3</v>
      </c>
      <c r="AA524" s="24">
        <f t="shared" si="203"/>
        <v>393.61053719208343</v>
      </c>
      <c r="AB524" s="24">
        <f t="shared" si="224"/>
        <v>196.67966534088134</v>
      </c>
    </row>
    <row r="525" spans="1:28" ht="14.65" thickBot="1" x14ac:dyDescent="0.5">
      <c r="A525" s="27" t="s">
        <v>582</v>
      </c>
      <c r="B525" s="27">
        <v>62.5</v>
      </c>
      <c r="C525" s="27">
        <f t="shared" si="212"/>
        <v>62.5</v>
      </c>
      <c r="D525" s="4">
        <f t="shared" si="213"/>
        <v>0</v>
      </c>
      <c r="E525" s="4">
        <f t="shared" si="207"/>
        <v>0</v>
      </c>
      <c r="F525" s="4">
        <f t="shared" si="214"/>
        <v>25</v>
      </c>
      <c r="G525" s="4">
        <f t="shared" si="225"/>
        <v>13050</v>
      </c>
      <c r="H525">
        <f t="shared" si="208"/>
        <v>2</v>
      </c>
      <c r="I525" s="24">
        <f t="shared" si="215"/>
        <v>0</v>
      </c>
      <c r="J525" s="24">
        <f t="shared" si="216"/>
        <v>0</v>
      </c>
      <c r="K525" s="24">
        <f t="shared" si="217"/>
        <v>0</v>
      </c>
      <c r="L525" s="25">
        <f t="shared" si="218"/>
        <v>0</v>
      </c>
      <c r="M525" s="24">
        <f t="shared" si="219"/>
        <v>0</v>
      </c>
      <c r="N525" s="19">
        <f t="shared" si="205"/>
        <v>0</v>
      </c>
      <c r="O525" s="19">
        <f t="shared" si="220"/>
        <v>0</v>
      </c>
      <c r="P525" s="19">
        <f t="shared" si="221"/>
        <v>32.131739816948752</v>
      </c>
      <c r="Q525" s="24">
        <f t="shared" si="204"/>
        <v>0</v>
      </c>
      <c r="R525" s="34">
        <f t="shared" si="222"/>
        <v>11</v>
      </c>
      <c r="S525" s="24">
        <f t="shared" si="209"/>
        <v>0</v>
      </c>
      <c r="T525" s="24">
        <f t="shared" si="210"/>
        <v>0</v>
      </c>
      <c r="U525" s="24">
        <f t="shared" si="211"/>
        <v>0</v>
      </c>
      <c r="V525" s="4">
        <f t="shared" si="223"/>
        <v>0</v>
      </c>
      <c r="W525" s="4">
        <f t="shared" si="206"/>
        <v>0</v>
      </c>
      <c r="Y525" s="25">
        <f t="shared" ref="Y525:Y588" si="226">IF(W525=1, (W525*G525), Y524)</f>
        <v>525</v>
      </c>
      <c r="Z525" s="24">
        <f t="shared" ref="Z525:Z588" si="227">IF(W525=1, (W525*S525), Z524)</f>
        <v>3.3</v>
      </c>
      <c r="AA525" s="24">
        <f t="shared" ref="AA525:AA588" si="228">IF(W525=1, (W525*T525), AA524)</f>
        <v>393.61053719208343</v>
      </c>
      <c r="AB525" s="24">
        <f t="shared" si="224"/>
        <v>196.67966534088134</v>
      </c>
    </row>
    <row r="526" spans="1:28" ht="14.65" thickBot="1" x14ac:dyDescent="0.5">
      <c r="A526" s="27" t="s">
        <v>583</v>
      </c>
      <c r="B526" s="27">
        <v>62.5</v>
      </c>
      <c r="C526" s="27">
        <f t="shared" si="212"/>
        <v>62.5</v>
      </c>
      <c r="D526" s="4">
        <f t="shared" si="213"/>
        <v>0</v>
      </c>
      <c r="E526" s="4">
        <f t="shared" si="207"/>
        <v>0</v>
      </c>
      <c r="F526" s="4">
        <f t="shared" si="214"/>
        <v>25</v>
      </c>
      <c r="G526" s="4">
        <f t="shared" si="225"/>
        <v>13075</v>
      </c>
      <c r="H526">
        <f t="shared" si="208"/>
        <v>3</v>
      </c>
      <c r="I526" s="24">
        <f t="shared" si="215"/>
        <v>0</v>
      </c>
      <c r="J526" s="24">
        <f t="shared" si="216"/>
        <v>0</v>
      </c>
      <c r="K526" s="24">
        <f t="shared" si="217"/>
        <v>0</v>
      </c>
      <c r="L526" s="25">
        <f t="shared" si="218"/>
        <v>0</v>
      </c>
      <c r="M526" s="24">
        <f t="shared" si="219"/>
        <v>0</v>
      </c>
      <c r="N526" s="19">
        <f t="shared" si="205"/>
        <v>0</v>
      </c>
      <c r="O526" s="19">
        <f t="shared" si="220"/>
        <v>0</v>
      </c>
      <c r="P526" s="19">
        <f t="shared" si="221"/>
        <v>32.131739816948752</v>
      </c>
      <c r="Q526" s="24">
        <f t="shared" ref="Q526:Q589" si="229" xml:space="preserve"> P526/R526*V525</f>
        <v>0</v>
      </c>
      <c r="R526" s="34">
        <f t="shared" si="222"/>
        <v>11</v>
      </c>
      <c r="S526" s="24">
        <f t="shared" si="209"/>
        <v>0</v>
      </c>
      <c r="T526" s="24">
        <f t="shared" si="210"/>
        <v>0</v>
      </c>
      <c r="U526" s="24">
        <f t="shared" si="211"/>
        <v>0</v>
      </c>
      <c r="V526" s="4">
        <f t="shared" si="223"/>
        <v>0</v>
      </c>
      <c r="W526" s="4">
        <f t="shared" si="206"/>
        <v>0</v>
      </c>
      <c r="Y526" s="25">
        <f t="shared" si="226"/>
        <v>525</v>
      </c>
      <c r="Z526" s="24">
        <f t="shared" si="227"/>
        <v>3.3</v>
      </c>
      <c r="AA526" s="24">
        <f t="shared" si="228"/>
        <v>393.61053719208343</v>
      </c>
      <c r="AB526" s="24">
        <f t="shared" si="224"/>
        <v>196.67966534088134</v>
      </c>
    </row>
    <row r="527" spans="1:28" ht="14.65" thickBot="1" x14ac:dyDescent="0.5">
      <c r="A527" s="27" t="s">
        <v>584</v>
      </c>
      <c r="B527" s="27">
        <v>62.5</v>
      </c>
      <c r="C527" s="27">
        <f t="shared" si="212"/>
        <v>62.5</v>
      </c>
      <c r="D527" s="4">
        <f t="shared" si="213"/>
        <v>0</v>
      </c>
      <c r="E527" s="4">
        <f t="shared" si="207"/>
        <v>0</v>
      </c>
      <c r="F527" s="4">
        <f t="shared" si="214"/>
        <v>25</v>
      </c>
      <c r="G527" s="4">
        <f t="shared" si="225"/>
        <v>13100</v>
      </c>
      <c r="H527">
        <f t="shared" si="208"/>
        <v>0</v>
      </c>
      <c r="I527" s="24">
        <f t="shared" si="215"/>
        <v>0</v>
      </c>
      <c r="J527" s="24">
        <f t="shared" si="216"/>
        <v>0</v>
      </c>
      <c r="K527" s="24">
        <f t="shared" si="217"/>
        <v>0</v>
      </c>
      <c r="L527" s="25">
        <f t="shared" si="218"/>
        <v>0</v>
      </c>
      <c r="M527" s="24">
        <f t="shared" si="219"/>
        <v>0</v>
      </c>
      <c r="N527" s="19">
        <f t="shared" si="205"/>
        <v>0</v>
      </c>
      <c r="O527" s="19">
        <f t="shared" si="220"/>
        <v>0</v>
      </c>
      <c r="P527" s="19">
        <f t="shared" si="221"/>
        <v>32.131739816948752</v>
      </c>
      <c r="Q527" s="24">
        <f t="shared" si="229"/>
        <v>0</v>
      </c>
      <c r="R527" s="34">
        <f t="shared" si="222"/>
        <v>11</v>
      </c>
      <c r="S527" s="24">
        <f t="shared" si="209"/>
        <v>0</v>
      </c>
      <c r="T527" s="24">
        <f t="shared" si="210"/>
        <v>0</v>
      </c>
      <c r="U527" s="24">
        <f t="shared" si="211"/>
        <v>0</v>
      </c>
      <c r="V527" s="4">
        <f t="shared" si="223"/>
        <v>0</v>
      </c>
      <c r="W527" s="4">
        <f t="shared" si="206"/>
        <v>0</v>
      </c>
      <c r="Y527" s="25">
        <f t="shared" si="226"/>
        <v>525</v>
      </c>
      <c r="Z527" s="24">
        <f t="shared" si="227"/>
        <v>3.3</v>
      </c>
      <c r="AA527" s="24">
        <f t="shared" si="228"/>
        <v>393.61053719208343</v>
      </c>
      <c r="AB527" s="24">
        <f t="shared" si="224"/>
        <v>196.67966534088134</v>
      </c>
    </row>
    <row r="528" spans="1:28" ht="14.65" thickBot="1" x14ac:dyDescent="0.5">
      <c r="A528" s="27" t="s">
        <v>585</v>
      </c>
      <c r="B528" s="27">
        <v>62.5</v>
      </c>
      <c r="C528" s="27">
        <f t="shared" si="212"/>
        <v>62.5</v>
      </c>
      <c r="D528" s="4">
        <f t="shared" si="213"/>
        <v>0</v>
      </c>
      <c r="E528" s="4">
        <f t="shared" si="207"/>
        <v>0</v>
      </c>
      <c r="F528" s="4">
        <f t="shared" si="214"/>
        <v>25</v>
      </c>
      <c r="G528" s="4">
        <f t="shared" si="225"/>
        <v>13125</v>
      </c>
      <c r="H528">
        <f t="shared" si="208"/>
        <v>1</v>
      </c>
      <c r="I528" s="24">
        <f t="shared" si="215"/>
        <v>0</v>
      </c>
      <c r="J528" s="24">
        <f t="shared" si="216"/>
        <v>0</v>
      </c>
      <c r="K528" s="24">
        <f t="shared" si="217"/>
        <v>0</v>
      </c>
      <c r="L528" s="25">
        <f t="shared" si="218"/>
        <v>0</v>
      </c>
      <c r="M528" s="24">
        <f t="shared" si="219"/>
        <v>0</v>
      </c>
      <c r="N528" s="19">
        <f t="shared" si="205"/>
        <v>0</v>
      </c>
      <c r="O528" s="19">
        <f t="shared" si="220"/>
        <v>0</v>
      </c>
      <c r="P528" s="19">
        <f t="shared" si="221"/>
        <v>32.131739816948752</v>
      </c>
      <c r="Q528" s="24">
        <f t="shared" si="229"/>
        <v>0</v>
      </c>
      <c r="R528" s="34">
        <f t="shared" si="222"/>
        <v>11</v>
      </c>
      <c r="S528" s="24">
        <f t="shared" si="209"/>
        <v>0</v>
      </c>
      <c r="T528" s="24">
        <f t="shared" si="210"/>
        <v>0</v>
      </c>
      <c r="U528" s="24">
        <f t="shared" si="211"/>
        <v>0</v>
      </c>
      <c r="V528" s="4">
        <f t="shared" si="223"/>
        <v>0</v>
      </c>
      <c r="W528" s="4">
        <f t="shared" si="206"/>
        <v>0</v>
      </c>
      <c r="Y528" s="25">
        <f t="shared" si="226"/>
        <v>525</v>
      </c>
      <c r="Z528" s="24">
        <f t="shared" si="227"/>
        <v>3.3</v>
      </c>
      <c r="AA528" s="24">
        <f t="shared" si="228"/>
        <v>393.61053719208343</v>
      </c>
      <c r="AB528" s="24">
        <f t="shared" si="224"/>
        <v>196.67966534088134</v>
      </c>
    </row>
    <row r="529" spans="1:28" ht="14.65" thickBot="1" x14ac:dyDescent="0.5">
      <c r="A529" s="27" t="s">
        <v>586</v>
      </c>
      <c r="B529" s="27">
        <v>62.5</v>
      </c>
      <c r="C529" s="27">
        <f t="shared" si="212"/>
        <v>62.5</v>
      </c>
      <c r="D529" s="4">
        <f t="shared" si="213"/>
        <v>0</v>
      </c>
      <c r="E529" s="4">
        <f t="shared" si="207"/>
        <v>0</v>
      </c>
      <c r="F529" s="4">
        <f t="shared" si="214"/>
        <v>25</v>
      </c>
      <c r="G529" s="4">
        <f t="shared" si="225"/>
        <v>13150</v>
      </c>
      <c r="H529">
        <f t="shared" si="208"/>
        <v>2</v>
      </c>
      <c r="I529" s="24">
        <f t="shared" si="215"/>
        <v>0</v>
      </c>
      <c r="J529" s="24">
        <f t="shared" si="216"/>
        <v>0</v>
      </c>
      <c r="K529" s="24">
        <f t="shared" si="217"/>
        <v>0</v>
      </c>
      <c r="L529" s="25">
        <f t="shared" si="218"/>
        <v>0</v>
      </c>
      <c r="M529" s="24">
        <f t="shared" si="219"/>
        <v>0</v>
      </c>
      <c r="N529" s="19">
        <f t="shared" si="205"/>
        <v>0</v>
      </c>
      <c r="O529" s="19">
        <f t="shared" si="220"/>
        <v>0</v>
      </c>
      <c r="P529" s="19">
        <f t="shared" si="221"/>
        <v>32.131739816948752</v>
      </c>
      <c r="Q529" s="24">
        <f t="shared" si="229"/>
        <v>0</v>
      </c>
      <c r="R529" s="34">
        <f t="shared" si="222"/>
        <v>11</v>
      </c>
      <c r="S529" s="24">
        <f t="shared" si="209"/>
        <v>0</v>
      </c>
      <c r="T529" s="24">
        <f t="shared" si="210"/>
        <v>0</v>
      </c>
      <c r="U529" s="24">
        <f t="shared" si="211"/>
        <v>0</v>
      </c>
      <c r="V529" s="4">
        <f t="shared" si="223"/>
        <v>0</v>
      </c>
      <c r="W529" s="4">
        <f t="shared" si="206"/>
        <v>0</v>
      </c>
      <c r="Y529" s="25">
        <f t="shared" si="226"/>
        <v>525</v>
      </c>
      <c r="Z529" s="24">
        <f t="shared" si="227"/>
        <v>3.3</v>
      </c>
      <c r="AA529" s="24">
        <f t="shared" si="228"/>
        <v>393.61053719208343</v>
      </c>
      <c r="AB529" s="24">
        <f t="shared" si="224"/>
        <v>196.67966534088134</v>
      </c>
    </row>
    <row r="530" spans="1:28" ht="14.65" thickBot="1" x14ac:dyDescent="0.5">
      <c r="A530" s="27" t="s">
        <v>587</v>
      </c>
      <c r="B530" s="27">
        <v>62.5</v>
      </c>
      <c r="C530" s="27">
        <f t="shared" si="212"/>
        <v>62.5</v>
      </c>
      <c r="D530" s="4">
        <f t="shared" si="213"/>
        <v>0</v>
      </c>
      <c r="E530" s="4">
        <f t="shared" si="207"/>
        <v>0</v>
      </c>
      <c r="F530" s="4">
        <f t="shared" si="214"/>
        <v>25</v>
      </c>
      <c r="G530" s="4">
        <f t="shared" si="225"/>
        <v>13175</v>
      </c>
      <c r="H530">
        <f t="shared" si="208"/>
        <v>3</v>
      </c>
      <c r="I530" s="24">
        <f t="shared" si="215"/>
        <v>0</v>
      </c>
      <c r="J530" s="24">
        <f t="shared" si="216"/>
        <v>0</v>
      </c>
      <c r="K530" s="24">
        <f t="shared" si="217"/>
        <v>0</v>
      </c>
      <c r="L530" s="25">
        <f t="shared" si="218"/>
        <v>0</v>
      </c>
      <c r="M530" s="24">
        <f t="shared" si="219"/>
        <v>0</v>
      </c>
      <c r="N530" s="19">
        <f t="shared" si="205"/>
        <v>0</v>
      </c>
      <c r="O530" s="19">
        <f t="shared" si="220"/>
        <v>0</v>
      </c>
      <c r="P530" s="19">
        <f t="shared" si="221"/>
        <v>32.131739816948752</v>
      </c>
      <c r="Q530" s="24">
        <f t="shared" si="229"/>
        <v>0</v>
      </c>
      <c r="R530" s="34">
        <f t="shared" si="222"/>
        <v>11</v>
      </c>
      <c r="S530" s="24">
        <f t="shared" si="209"/>
        <v>0</v>
      </c>
      <c r="T530" s="24">
        <f t="shared" si="210"/>
        <v>0</v>
      </c>
      <c r="U530" s="24">
        <f t="shared" si="211"/>
        <v>0</v>
      </c>
      <c r="V530" s="4">
        <f t="shared" si="223"/>
        <v>0</v>
      </c>
      <c r="W530" s="4">
        <f t="shared" si="206"/>
        <v>0</v>
      </c>
      <c r="Y530" s="25">
        <f t="shared" si="226"/>
        <v>525</v>
      </c>
      <c r="Z530" s="24">
        <f t="shared" si="227"/>
        <v>3.3</v>
      </c>
      <c r="AA530" s="24">
        <f t="shared" si="228"/>
        <v>393.61053719208343</v>
      </c>
      <c r="AB530" s="24">
        <f t="shared" si="224"/>
        <v>196.67966534088134</v>
      </c>
    </row>
    <row r="531" spans="1:28" ht="14.65" thickBot="1" x14ac:dyDescent="0.5">
      <c r="A531" s="27" t="s">
        <v>588</v>
      </c>
      <c r="B531" s="27">
        <v>62.5</v>
      </c>
      <c r="C531" s="27">
        <f t="shared" si="212"/>
        <v>62.5</v>
      </c>
      <c r="D531" s="4">
        <f t="shared" si="213"/>
        <v>0</v>
      </c>
      <c r="E531" s="4">
        <f t="shared" si="207"/>
        <v>0</v>
      </c>
      <c r="F531" s="4">
        <f t="shared" si="214"/>
        <v>25</v>
      </c>
      <c r="G531" s="4">
        <f t="shared" si="225"/>
        <v>13200</v>
      </c>
      <c r="H531">
        <f t="shared" si="208"/>
        <v>0</v>
      </c>
      <c r="I531" s="24">
        <f t="shared" si="215"/>
        <v>0</v>
      </c>
      <c r="J531" s="24">
        <f t="shared" si="216"/>
        <v>0</v>
      </c>
      <c r="K531" s="24">
        <f t="shared" si="217"/>
        <v>0</v>
      </c>
      <c r="L531" s="25">
        <f t="shared" si="218"/>
        <v>0</v>
      </c>
      <c r="M531" s="24">
        <f t="shared" si="219"/>
        <v>0</v>
      </c>
      <c r="N531" s="19">
        <f t="shared" si="205"/>
        <v>0</v>
      </c>
      <c r="O531" s="19">
        <f t="shared" si="220"/>
        <v>0</v>
      </c>
      <c r="P531" s="19">
        <f t="shared" si="221"/>
        <v>32.131739816948752</v>
      </c>
      <c r="Q531" s="24">
        <f t="shared" si="229"/>
        <v>0</v>
      </c>
      <c r="R531" s="34">
        <f t="shared" si="222"/>
        <v>11</v>
      </c>
      <c r="S531" s="24">
        <f t="shared" si="209"/>
        <v>0</v>
      </c>
      <c r="T531" s="24">
        <f t="shared" si="210"/>
        <v>0</v>
      </c>
      <c r="U531" s="24">
        <f t="shared" si="211"/>
        <v>0</v>
      </c>
      <c r="V531" s="4">
        <f t="shared" si="223"/>
        <v>0</v>
      </c>
      <c r="W531" s="4">
        <f t="shared" si="206"/>
        <v>0</v>
      </c>
      <c r="Y531" s="25">
        <f t="shared" si="226"/>
        <v>525</v>
      </c>
      <c r="Z531" s="24">
        <f t="shared" si="227"/>
        <v>3.3</v>
      </c>
      <c r="AA531" s="24">
        <f t="shared" si="228"/>
        <v>393.61053719208343</v>
      </c>
      <c r="AB531" s="24">
        <f t="shared" si="224"/>
        <v>196.67966534088134</v>
      </c>
    </row>
    <row r="532" spans="1:28" ht="14.65" thickBot="1" x14ac:dyDescent="0.5">
      <c r="A532" s="27" t="s">
        <v>589</v>
      </c>
      <c r="B532" s="27">
        <v>62.5</v>
      </c>
      <c r="C532" s="27">
        <f t="shared" si="212"/>
        <v>62.5</v>
      </c>
      <c r="D532" s="4">
        <f t="shared" si="213"/>
        <v>0</v>
      </c>
      <c r="E532" s="4">
        <f t="shared" si="207"/>
        <v>0</v>
      </c>
      <c r="F532" s="4">
        <f t="shared" si="214"/>
        <v>25</v>
      </c>
      <c r="G532" s="4">
        <f t="shared" si="225"/>
        <v>13225</v>
      </c>
      <c r="H532">
        <f t="shared" si="208"/>
        <v>1</v>
      </c>
      <c r="I532" s="24">
        <f t="shared" si="215"/>
        <v>0</v>
      </c>
      <c r="J532" s="24">
        <f t="shared" si="216"/>
        <v>0</v>
      </c>
      <c r="K532" s="24">
        <f t="shared" si="217"/>
        <v>0</v>
      </c>
      <c r="L532" s="25">
        <f t="shared" si="218"/>
        <v>0</v>
      </c>
      <c r="M532" s="24">
        <f t="shared" si="219"/>
        <v>0</v>
      </c>
      <c r="N532" s="19">
        <f t="shared" si="205"/>
        <v>0</v>
      </c>
      <c r="O532" s="19">
        <f t="shared" si="220"/>
        <v>0</v>
      </c>
      <c r="P532" s="19">
        <f t="shared" si="221"/>
        <v>32.131739816948752</v>
      </c>
      <c r="Q532" s="24">
        <f t="shared" si="229"/>
        <v>0</v>
      </c>
      <c r="R532" s="34">
        <f t="shared" si="222"/>
        <v>11</v>
      </c>
      <c r="S532" s="24">
        <f t="shared" si="209"/>
        <v>0</v>
      </c>
      <c r="T532" s="24">
        <f t="shared" si="210"/>
        <v>0</v>
      </c>
      <c r="U532" s="24">
        <f t="shared" si="211"/>
        <v>0</v>
      </c>
      <c r="V532" s="4">
        <f t="shared" si="223"/>
        <v>0</v>
      </c>
      <c r="W532" s="4">
        <f t="shared" si="206"/>
        <v>0</v>
      </c>
      <c r="Y532" s="25">
        <f t="shared" si="226"/>
        <v>525</v>
      </c>
      <c r="Z532" s="24">
        <f t="shared" si="227"/>
        <v>3.3</v>
      </c>
      <c r="AA532" s="24">
        <f t="shared" si="228"/>
        <v>393.61053719208343</v>
      </c>
      <c r="AB532" s="24">
        <f t="shared" si="224"/>
        <v>196.67966534088134</v>
      </c>
    </row>
    <row r="533" spans="1:28" ht="14.65" thickBot="1" x14ac:dyDescent="0.5">
      <c r="A533" s="27" t="s">
        <v>590</v>
      </c>
      <c r="B533" s="27">
        <v>62.5</v>
      </c>
      <c r="C533" s="27">
        <f t="shared" si="212"/>
        <v>62.5</v>
      </c>
      <c r="D533" s="4">
        <f t="shared" si="213"/>
        <v>0</v>
      </c>
      <c r="E533" s="4">
        <f t="shared" si="207"/>
        <v>0</v>
      </c>
      <c r="F533" s="4">
        <f t="shared" si="214"/>
        <v>25</v>
      </c>
      <c r="G533" s="4">
        <f t="shared" si="225"/>
        <v>13250</v>
      </c>
      <c r="H533">
        <f t="shared" si="208"/>
        <v>2</v>
      </c>
      <c r="I533" s="24">
        <f t="shared" si="215"/>
        <v>0</v>
      </c>
      <c r="J533" s="24">
        <f t="shared" si="216"/>
        <v>0</v>
      </c>
      <c r="K533" s="24">
        <f t="shared" si="217"/>
        <v>0</v>
      </c>
      <c r="L533" s="25">
        <f t="shared" si="218"/>
        <v>0</v>
      </c>
      <c r="M533" s="24">
        <f t="shared" si="219"/>
        <v>0</v>
      </c>
      <c r="N533" s="19">
        <f t="shared" si="205"/>
        <v>0</v>
      </c>
      <c r="O533" s="19">
        <f t="shared" si="220"/>
        <v>0</v>
      </c>
      <c r="P533" s="19">
        <f t="shared" si="221"/>
        <v>32.131739816948752</v>
      </c>
      <c r="Q533" s="24">
        <f t="shared" si="229"/>
        <v>0</v>
      </c>
      <c r="R533" s="34">
        <f t="shared" si="222"/>
        <v>11</v>
      </c>
      <c r="S533" s="24">
        <f t="shared" si="209"/>
        <v>0</v>
      </c>
      <c r="T533" s="24">
        <f t="shared" si="210"/>
        <v>0</v>
      </c>
      <c r="U533" s="24">
        <f t="shared" si="211"/>
        <v>0</v>
      </c>
      <c r="V533" s="4">
        <f t="shared" si="223"/>
        <v>0</v>
      </c>
      <c r="W533" s="4">
        <f t="shared" si="206"/>
        <v>0</v>
      </c>
      <c r="Y533" s="25">
        <f t="shared" si="226"/>
        <v>525</v>
      </c>
      <c r="Z533" s="24">
        <f t="shared" si="227"/>
        <v>3.3</v>
      </c>
      <c r="AA533" s="24">
        <f t="shared" si="228"/>
        <v>393.61053719208343</v>
      </c>
      <c r="AB533" s="24">
        <f t="shared" si="224"/>
        <v>196.67966534088134</v>
      </c>
    </row>
    <row r="534" spans="1:28" ht="14.65" thickBot="1" x14ac:dyDescent="0.5">
      <c r="A534" s="27" t="s">
        <v>591</v>
      </c>
      <c r="B534" s="27">
        <v>62.5</v>
      </c>
      <c r="C534" s="27">
        <f t="shared" si="212"/>
        <v>62.5</v>
      </c>
      <c r="D534" s="4">
        <f t="shared" si="213"/>
        <v>0</v>
      </c>
      <c r="E534" s="4">
        <f t="shared" si="207"/>
        <v>0</v>
      </c>
      <c r="F534" s="4">
        <f t="shared" si="214"/>
        <v>25</v>
      </c>
      <c r="G534" s="4">
        <f t="shared" si="225"/>
        <v>13275</v>
      </c>
      <c r="H534">
        <f t="shared" si="208"/>
        <v>3</v>
      </c>
      <c r="I534" s="24">
        <f t="shared" si="215"/>
        <v>0</v>
      </c>
      <c r="J534" s="24">
        <f t="shared" si="216"/>
        <v>0</v>
      </c>
      <c r="K534" s="24">
        <f t="shared" si="217"/>
        <v>0</v>
      </c>
      <c r="L534" s="25">
        <f t="shared" si="218"/>
        <v>0</v>
      </c>
      <c r="M534" s="24">
        <f t="shared" si="219"/>
        <v>0</v>
      </c>
      <c r="N534" s="19">
        <f t="shared" si="205"/>
        <v>0</v>
      </c>
      <c r="O534" s="19">
        <f t="shared" si="220"/>
        <v>0</v>
      </c>
      <c r="P534" s="19">
        <f t="shared" si="221"/>
        <v>32.131739816948752</v>
      </c>
      <c r="Q534" s="24">
        <f t="shared" si="229"/>
        <v>0</v>
      </c>
      <c r="R534" s="34">
        <f t="shared" si="222"/>
        <v>11</v>
      </c>
      <c r="S534" s="24">
        <f t="shared" si="209"/>
        <v>0</v>
      </c>
      <c r="T534" s="24">
        <f t="shared" si="210"/>
        <v>0</v>
      </c>
      <c r="U534" s="24">
        <f t="shared" si="211"/>
        <v>0</v>
      </c>
      <c r="V534" s="4">
        <f t="shared" si="223"/>
        <v>0</v>
      </c>
      <c r="W534" s="4">
        <f t="shared" si="206"/>
        <v>0</v>
      </c>
      <c r="Y534" s="25">
        <f t="shared" si="226"/>
        <v>525</v>
      </c>
      <c r="Z534" s="24">
        <f t="shared" si="227"/>
        <v>3.3</v>
      </c>
      <c r="AA534" s="24">
        <f t="shared" si="228"/>
        <v>393.61053719208343</v>
      </c>
      <c r="AB534" s="24">
        <f t="shared" si="224"/>
        <v>196.67966534088134</v>
      </c>
    </row>
    <row r="535" spans="1:28" ht="14.65" thickBot="1" x14ac:dyDescent="0.5">
      <c r="A535" s="27" t="s">
        <v>592</v>
      </c>
      <c r="B535" s="27">
        <v>62.5</v>
      </c>
      <c r="C535" s="27">
        <f t="shared" si="212"/>
        <v>62.5</v>
      </c>
      <c r="D535" s="4">
        <f t="shared" si="213"/>
        <v>0</v>
      </c>
      <c r="E535" s="4">
        <f t="shared" si="207"/>
        <v>0</v>
      </c>
      <c r="F535" s="4">
        <f t="shared" si="214"/>
        <v>25</v>
      </c>
      <c r="G535" s="4">
        <f t="shared" si="225"/>
        <v>13300</v>
      </c>
      <c r="H535">
        <f t="shared" si="208"/>
        <v>0</v>
      </c>
      <c r="I535" s="24">
        <f t="shared" si="215"/>
        <v>0</v>
      </c>
      <c r="J535" s="24">
        <f t="shared" si="216"/>
        <v>0</v>
      </c>
      <c r="K535" s="24">
        <f t="shared" si="217"/>
        <v>0</v>
      </c>
      <c r="L535" s="25">
        <f t="shared" si="218"/>
        <v>0</v>
      </c>
      <c r="M535" s="24">
        <f t="shared" si="219"/>
        <v>0</v>
      </c>
      <c r="N535" s="19">
        <f t="shared" si="205"/>
        <v>0</v>
      </c>
      <c r="O535" s="19">
        <f t="shared" si="220"/>
        <v>0</v>
      </c>
      <c r="P535" s="19">
        <f t="shared" si="221"/>
        <v>32.131739816948752</v>
      </c>
      <c r="Q535" s="24">
        <f t="shared" si="229"/>
        <v>0</v>
      </c>
      <c r="R535" s="34">
        <f t="shared" si="222"/>
        <v>11</v>
      </c>
      <c r="S535" s="24">
        <f t="shared" si="209"/>
        <v>0</v>
      </c>
      <c r="T535" s="24">
        <f t="shared" si="210"/>
        <v>0</v>
      </c>
      <c r="U535" s="24">
        <f t="shared" si="211"/>
        <v>0</v>
      </c>
      <c r="V535" s="4">
        <f t="shared" si="223"/>
        <v>0</v>
      </c>
      <c r="W535" s="4">
        <f t="shared" si="206"/>
        <v>0</v>
      </c>
      <c r="Y535" s="25">
        <f t="shared" si="226"/>
        <v>525</v>
      </c>
      <c r="Z535" s="24">
        <f t="shared" si="227"/>
        <v>3.3</v>
      </c>
      <c r="AA535" s="24">
        <f t="shared" si="228"/>
        <v>393.61053719208343</v>
      </c>
      <c r="AB535" s="24">
        <f t="shared" si="224"/>
        <v>196.67966534088134</v>
      </c>
    </row>
    <row r="536" spans="1:28" ht="14.65" thickBot="1" x14ac:dyDescent="0.5">
      <c r="A536" s="27" t="s">
        <v>593</v>
      </c>
      <c r="B536" s="27">
        <v>62.5</v>
      </c>
      <c r="C536" s="27">
        <f t="shared" si="212"/>
        <v>62.5</v>
      </c>
      <c r="D536" s="4">
        <f t="shared" si="213"/>
        <v>0</v>
      </c>
      <c r="E536" s="4">
        <f t="shared" si="207"/>
        <v>0</v>
      </c>
      <c r="F536" s="4">
        <f t="shared" si="214"/>
        <v>25</v>
      </c>
      <c r="G536" s="4">
        <f t="shared" si="225"/>
        <v>13325</v>
      </c>
      <c r="H536">
        <f t="shared" si="208"/>
        <v>1</v>
      </c>
      <c r="I536" s="24">
        <f t="shared" si="215"/>
        <v>0</v>
      </c>
      <c r="J536" s="24">
        <f t="shared" si="216"/>
        <v>0</v>
      </c>
      <c r="K536" s="24">
        <f t="shared" si="217"/>
        <v>0</v>
      </c>
      <c r="L536" s="25">
        <f t="shared" si="218"/>
        <v>0</v>
      </c>
      <c r="M536" s="24">
        <f t="shared" si="219"/>
        <v>0</v>
      </c>
      <c r="N536" s="19">
        <f t="shared" si="205"/>
        <v>0</v>
      </c>
      <c r="O536" s="19">
        <f t="shared" si="220"/>
        <v>0</v>
      </c>
      <c r="P536" s="19">
        <f t="shared" si="221"/>
        <v>32.131739816948752</v>
      </c>
      <c r="Q536" s="24">
        <f t="shared" si="229"/>
        <v>0</v>
      </c>
      <c r="R536" s="34">
        <f t="shared" si="222"/>
        <v>11</v>
      </c>
      <c r="S536" s="24">
        <f t="shared" si="209"/>
        <v>0</v>
      </c>
      <c r="T536" s="24">
        <f t="shared" si="210"/>
        <v>0</v>
      </c>
      <c r="U536" s="24">
        <f t="shared" si="211"/>
        <v>0</v>
      </c>
      <c r="V536" s="4">
        <f t="shared" si="223"/>
        <v>0</v>
      </c>
      <c r="W536" s="4">
        <f t="shared" si="206"/>
        <v>0</v>
      </c>
      <c r="Y536" s="25">
        <f t="shared" si="226"/>
        <v>525</v>
      </c>
      <c r="Z536" s="24">
        <f t="shared" si="227"/>
        <v>3.3</v>
      </c>
      <c r="AA536" s="24">
        <f t="shared" si="228"/>
        <v>393.61053719208343</v>
      </c>
      <c r="AB536" s="24">
        <f t="shared" si="224"/>
        <v>196.67966534088134</v>
      </c>
    </row>
    <row r="537" spans="1:28" ht="14.65" thickBot="1" x14ac:dyDescent="0.5">
      <c r="A537" s="27" t="s">
        <v>594</v>
      </c>
      <c r="B537" s="27">
        <v>62.5</v>
      </c>
      <c r="C537" s="27">
        <f t="shared" si="212"/>
        <v>62.5</v>
      </c>
      <c r="D537" s="4">
        <f t="shared" si="213"/>
        <v>0</v>
      </c>
      <c r="E537" s="4">
        <f t="shared" si="207"/>
        <v>0</v>
      </c>
      <c r="F537" s="4">
        <f t="shared" si="214"/>
        <v>25</v>
      </c>
      <c r="G537" s="4">
        <f t="shared" si="225"/>
        <v>13350</v>
      </c>
      <c r="H537">
        <f t="shared" si="208"/>
        <v>2</v>
      </c>
      <c r="I537" s="24">
        <f t="shared" si="215"/>
        <v>0</v>
      </c>
      <c r="J537" s="24">
        <f t="shared" si="216"/>
        <v>0</v>
      </c>
      <c r="K537" s="24">
        <f t="shared" si="217"/>
        <v>0</v>
      </c>
      <c r="L537" s="25">
        <f t="shared" si="218"/>
        <v>0</v>
      </c>
      <c r="M537" s="24">
        <f t="shared" si="219"/>
        <v>0</v>
      </c>
      <c r="N537" s="19">
        <f t="shared" si="205"/>
        <v>0</v>
      </c>
      <c r="O537" s="19">
        <f t="shared" si="220"/>
        <v>0</v>
      </c>
      <c r="P537" s="19">
        <f t="shared" si="221"/>
        <v>32.131739816948752</v>
      </c>
      <c r="Q537" s="24">
        <f t="shared" si="229"/>
        <v>0</v>
      </c>
      <c r="R537" s="34">
        <f t="shared" si="222"/>
        <v>11</v>
      </c>
      <c r="S537" s="24">
        <f t="shared" si="209"/>
        <v>0</v>
      </c>
      <c r="T537" s="24">
        <f t="shared" si="210"/>
        <v>0</v>
      </c>
      <c r="U537" s="24">
        <f t="shared" si="211"/>
        <v>0</v>
      </c>
      <c r="V537" s="4">
        <f t="shared" si="223"/>
        <v>0</v>
      </c>
      <c r="W537" s="4">
        <f t="shared" si="206"/>
        <v>0</v>
      </c>
      <c r="Y537" s="25">
        <f t="shared" si="226"/>
        <v>525</v>
      </c>
      <c r="Z537" s="24">
        <f t="shared" si="227"/>
        <v>3.3</v>
      </c>
      <c r="AA537" s="24">
        <f t="shared" si="228"/>
        <v>393.61053719208343</v>
      </c>
      <c r="AB537" s="24">
        <f t="shared" si="224"/>
        <v>196.67966534088134</v>
      </c>
    </row>
    <row r="538" spans="1:28" ht="14.65" thickBot="1" x14ac:dyDescent="0.5">
      <c r="A538" s="27" t="s">
        <v>595</v>
      </c>
      <c r="B538" s="27">
        <v>62.5</v>
      </c>
      <c r="C538" s="27">
        <f t="shared" si="212"/>
        <v>62.5</v>
      </c>
      <c r="D538" s="4">
        <f t="shared" si="213"/>
        <v>0</v>
      </c>
      <c r="E538" s="4">
        <f t="shared" si="207"/>
        <v>0</v>
      </c>
      <c r="F538" s="4">
        <f t="shared" si="214"/>
        <v>25</v>
      </c>
      <c r="G538" s="4">
        <f t="shared" si="225"/>
        <v>13375</v>
      </c>
      <c r="H538">
        <f t="shared" si="208"/>
        <v>3</v>
      </c>
      <c r="I538" s="24">
        <f t="shared" si="215"/>
        <v>0</v>
      </c>
      <c r="J538" s="24">
        <f t="shared" si="216"/>
        <v>0</v>
      </c>
      <c r="K538" s="24">
        <f t="shared" si="217"/>
        <v>0</v>
      </c>
      <c r="L538" s="25">
        <f t="shared" si="218"/>
        <v>0</v>
      </c>
      <c r="M538" s="24">
        <f t="shared" si="219"/>
        <v>0</v>
      </c>
      <c r="N538" s="19">
        <f t="shared" si="205"/>
        <v>0</v>
      </c>
      <c r="O538" s="19">
        <f t="shared" si="220"/>
        <v>0</v>
      </c>
      <c r="P538" s="19">
        <f t="shared" si="221"/>
        <v>32.131739816948752</v>
      </c>
      <c r="Q538" s="24">
        <f t="shared" si="229"/>
        <v>0</v>
      </c>
      <c r="R538" s="34">
        <f t="shared" si="222"/>
        <v>11</v>
      </c>
      <c r="S538" s="24">
        <f t="shared" si="209"/>
        <v>0</v>
      </c>
      <c r="T538" s="24">
        <f t="shared" si="210"/>
        <v>0</v>
      </c>
      <c r="U538" s="24">
        <f t="shared" si="211"/>
        <v>0</v>
      </c>
      <c r="V538" s="4">
        <f t="shared" si="223"/>
        <v>0</v>
      </c>
      <c r="W538" s="4">
        <f t="shared" si="206"/>
        <v>0</v>
      </c>
      <c r="Y538" s="25">
        <f t="shared" si="226"/>
        <v>525</v>
      </c>
      <c r="Z538" s="24">
        <f t="shared" si="227"/>
        <v>3.3</v>
      </c>
      <c r="AA538" s="24">
        <f t="shared" si="228"/>
        <v>393.61053719208343</v>
      </c>
      <c r="AB538" s="24">
        <f t="shared" si="224"/>
        <v>196.67966534088134</v>
      </c>
    </row>
    <row r="539" spans="1:28" ht="14.65" thickBot="1" x14ac:dyDescent="0.5">
      <c r="A539" s="27" t="s">
        <v>596</v>
      </c>
      <c r="B539" s="27">
        <v>62.5</v>
      </c>
      <c r="C539" s="27">
        <f t="shared" si="212"/>
        <v>62.5</v>
      </c>
      <c r="D539" s="4">
        <f t="shared" si="213"/>
        <v>0</v>
      </c>
      <c r="E539" s="4">
        <f t="shared" si="207"/>
        <v>0</v>
      </c>
      <c r="F539" s="4">
        <f t="shared" si="214"/>
        <v>25</v>
      </c>
      <c r="G539" s="4">
        <f t="shared" si="225"/>
        <v>13400</v>
      </c>
      <c r="H539">
        <f t="shared" si="208"/>
        <v>0</v>
      </c>
      <c r="I539" s="24">
        <f t="shared" si="215"/>
        <v>0</v>
      </c>
      <c r="J539" s="24">
        <f t="shared" si="216"/>
        <v>0</v>
      </c>
      <c r="K539" s="24">
        <f t="shared" si="217"/>
        <v>0</v>
      </c>
      <c r="L539" s="25">
        <f t="shared" si="218"/>
        <v>0</v>
      </c>
      <c r="M539" s="24">
        <f t="shared" si="219"/>
        <v>0</v>
      </c>
      <c r="N539" s="19">
        <f t="shared" si="205"/>
        <v>0</v>
      </c>
      <c r="O539" s="19">
        <f t="shared" si="220"/>
        <v>0</v>
      </c>
      <c r="P539" s="19">
        <f t="shared" si="221"/>
        <v>32.131739816948752</v>
      </c>
      <c r="Q539" s="24">
        <f t="shared" si="229"/>
        <v>0</v>
      </c>
      <c r="R539" s="34">
        <f t="shared" si="222"/>
        <v>11</v>
      </c>
      <c r="S539" s="24">
        <f t="shared" si="209"/>
        <v>0</v>
      </c>
      <c r="T539" s="24">
        <f t="shared" si="210"/>
        <v>0</v>
      </c>
      <c r="U539" s="24">
        <f t="shared" si="211"/>
        <v>0</v>
      </c>
      <c r="V539" s="4">
        <f t="shared" si="223"/>
        <v>0</v>
      </c>
      <c r="W539" s="4">
        <f t="shared" si="206"/>
        <v>0</v>
      </c>
      <c r="Y539" s="25">
        <f t="shared" si="226"/>
        <v>525</v>
      </c>
      <c r="Z539" s="24">
        <f t="shared" si="227"/>
        <v>3.3</v>
      </c>
      <c r="AA539" s="24">
        <f t="shared" si="228"/>
        <v>393.61053719208343</v>
      </c>
      <c r="AB539" s="24">
        <f t="shared" si="224"/>
        <v>196.67966534088134</v>
      </c>
    </row>
    <row r="540" spans="1:28" ht="14.65" thickBot="1" x14ac:dyDescent="0.5">
      <c r="A540" s="27" t="s">
        <v>597</v>
      </c>
      <c r="B540" s="27">
        <v>62.5</v>
      </c>
      <c r="C540" s="27">
        <f t="shared" si="212"/>
        <v>62.5</v>
      </c>
      <c r="D540" s="4">
        <f t="shared" si="213"/>
        <v>0</v>
      </c>
      <c r="E540" s="4">
        <f t="shared" si="207"/>
        <v>0</v>
      </c>
      <c r="F540" s="4">
        <f t="shared" si="214"/>
        <v>25</v>
      </c>
      <c r="G540" s="4">
        <f t="shared" si="225"/>
        <v>13425</v>
      </c>
      <c r="H540">
        <f t="shared" si="208"/>
        <v>1</v>
      </c>
      <c r="I540" s="24">
        <f t="shared" si="215"/>
        <v>0</v>
      </c>
      <c r="J540" s="24">
        <f t="shared" si="216"/>
        <v>0</v>
      </c>
      <c r="K540" s="24">
        <f t="shared" si="217"/>
        <v>0</v>
      </c>
      <c r="L540" s="25">
        <f t="shared" si="218"/>
        <v>0</v>
      </c>
      <c r="M540" s="24">
        <f t="shared" si="219"/>
        <v>0</v>
      </c>
      <c r="N540" s="19">
        <f t="shared" si="205"/>
        <v>0</v>
      </c>
      <c r="O540" s="19">
        <f t="shared" si="220"/>
        <v>0</v>
      </c>
      <c r="P540" s="19">
        <f t="shared" si="221"/>
        <v>32.131739816948752</v>
      </c>
      <c r="Q540" s="24">
        <f t="shared" si="229"/>
        <v>0</v>
      </c>
      <c r="R540" s="34">
        <f t="shared" si="222"/>
        <v>11</v>
      </c>
      <c r="S540" s="24">
        <f t="shared" si="209"/>
        <v>0</v>
      </c>
      <c r="T540" s="24">
        <f t="shared" si="210"/>
        <v>0</v>
      </c>
      <c r="U540" s="24">
        <f t="shared" si="211"/>
        <v>0</v>
      </c>
      <c r="V540" s="4">
        <f t="shared" si="223"/>
        <v>0</v>
      </c>
      <c r="W540" s="4">
        <f t="shared" si="206"/>
        <v>0</v>
      </c>
      <c r="Y540" s="25">
        <f t="shared" si="226"/>
        <v>525</v>
      </c>
      <c r="Z540" s="24">
        <f t="shared" si="227"/>
        <v>3.3</v>
      </c>
      <c r="AA540" s="24">
        <f t="shared" si="228"/>
        <v>393.61053719208343</v>
      </c>
      <c r="AB540" s="24">
        <f t="shared" si="224"/>
        <v>196.67966534088134</v>
      </c>
    </row>
    <row r="541" spans="1:28" ht="14.65" thickBot="1" x14ac:dyDescent="0.5">
      <c r="A541" s="27" t="s">
        <v>598</v>
      </c>
      <c r="B541" s="27">
        <v>62.5</v>
      </c>
      <c r="C541" s="27">
        <f t="shared" si="212"/>
        <v>62.5</v>
      </c>
      <c r="D541" s="4">
        <f t="shared" si="213"/>
        <v>0</v>
      </c>
      <c r="E541" s="4">
        <f t="shared" si="207"/>
        <v>0</v>
      </c>
      <c r="F541" s="4">
        <f t="shared" si="214"/>
        <v>25</v>
      </c>
      <c r="G541" s="4">
        <f t="shared" si="225"/>
        <v>13450</v>
      </c>
      <c r="H541">
        <f t="shared" si="208"/>
        <v>2</v>
      </c>
      <c r="I541" s="24">
        <f t="shared" si="215"/>
        <v>0</v>
      </c>
      <c r="J541" s="24">
        <f t="shared" si="216"/>
        <v>0</v>
      </c>
      <c r="K541" s="24">
        <f t="shared" si="217"/>
        <v>0</v>
      </c>
      <c r="L541" s="25">
        <f t="shared" si="218"/>
        <v>0</v>
      </c>
      <c r="M541" s="24">
        <f t="shared" si="219"/>
        <v>0</v>
      </c>
      <c r="N541" s="19">
        <f t="shared" si="205"/>
        <v>0</v>
      </c>
      <c r="O541" s="19">
        <f t="shared" si="220"/>
        <v>0</v>
      </c>
      <c r="P541" s="19">
        <f t="shared" si="221"/>
        <v>32.131739816948752</v>
      </c>
      <c r="Q541" s="24">
        <f t="shared" si="229"/>
        <v>0</v>
      </c>
      <c r="R541" s="34">
        <f t="shared" si="222"/>
        <v>11</v>
      </c>
      <c r="S541" s="24">
        <f t="shared" si="209"/>
        <v>0</v>
      </c>
      <c r="T541" s="24">
        <f t="shared" si="210"/>
        <v>0</v>
      </c>
      <c r="U541" s="24">
        <f t="shared" si="211"/>
        <v>0</v>
      </c>
      <c r="V541" s="4">
        <f t="shared" si="223"/>
        <v>0</v>
      </c>
      <c r="W541" s="4">
        <f t="shared" si="206"/>
        <v>0</v>
      </c>
      <c r="Y541" s="25">
        <f t="shared" si="226"/>
        <v>525</v>
      </c>
      <c r="Z541" s="24">
        <f t="shared" si="227"/>
        <v>3.3</v>
      </c>
      <c r="AA541" s="24">
        <f t="shared" si="228"/>
        <v>393.61053719208343</v>
      </c>
      <c r="AB541" s="24">
        <f t="shared" si="224"/>
        <v>196.67966534088134</v>
      </c>
    </row>
    <row r="542" spans="1:28" ht="14.65" thickBot="1" x14ac:dyDescent="0.5">
      <c r="A542" s="27" t="s">
        <v>599</v>
      </c>
      <c r="B542" s="27">
        <v>62.5</v>
      </c>
      <c r="C542" s="27">
        <f t="shared" si="212"/>
        <v>62.5</v>
      </c>
      <c r="D542" s="4">
        <f t="shared" si="213"/>
        <v>0</v>
      </c>
      <c r="E542" s="4">
        <f t="shared" si="207"/>
        <v>0</v>
      </c>
      <c r="F542" s="4">
        <f t="shared" si="214"/>
        <v>25</v>
      </c>
      <c r="G542" s="4">
        <f t="shared" si="225"/>
        <v>13475</v>
      </c>
      <c r="H542">
        <f t="shared" si="208"/>
        <v>3</v>
      </c>
      <c r="I542" s="24">
        <f t="shared" si="215"/>
        <v>0</v>
      </c>
      <c r="J542" s="24">
        <f t="shared" si="216"/>
        <v>0</v>
      </c>
      <c r="K542" s="24">
        <f t="shared" si="217"/>
        <v>0</v>
      </c>
      <c r="L542" s="25">
        <f t="shared" si="218"/>
        <v>0</v>
      </c>
      <c r="M542" s="24">
        <f t="shared" si="219"/>
        <v>0</v>
      </c>
      <c r="N542" s="19">
        <f t="shared" si="205"/>
        <v>0</v>
      </c>
      <c r="O542" s="19">
        <f t="shared" si="220"/>
        <v>0</v>
      </c>
      <c r="P542" s="19">
        <f t="shared" si="221"/>
        <v>32.131739816948752</v>
      </c>
      <c r="Q542" s="24">
        <f t="shared" si="229"/>
        <v>0</v>
      </c>
      <c r="R542" s="34">
        <f t="shared" si="222"/>
        <v>11</v>
      </c>
      <c r="S542" s="24">
        <f t="shared" si="209"/>
        <v>0</v>
      </c>
      <c r="T542" s="24">
        <f t="shared" si="210"/>
        <v>0</v>
      </c>
      <c r="U542" s="24">
        <f t="shared" si="211"/>
        <v>0</v>
      </c>
      <c r="V542" s="4">
        <f t="shared" si="223"/>
        <v>0</v>
      </c>
      <c r="W542" s="4">
        <f t="shared" si="206"/>
        <v>0</v>
      </c>
      <c r="Y542" s="25">
        <f t="shared" si="226"/>
        <v>525</v>
      </c>
      <c r="Z542" s="24">
        <f t="shared" si="227"/>
        <v>3.3</v>
      </c>
      <c r="AA542" s="24">
        <f t="shared" si="228"/>
        <v>393.61053719208343</v>
      </c>
      <c r="AB542" s="24">
        <f t="shared" si="224"/>
        <v>196.67966534088134</v>
      </c>
    </row>
    <row r="543" spans="1:28" ht="14.65" thickBot="1" x14ac:dyDescent="0.5">
      <c r="A543" s="27" t="s">
        <v>600</v>
      </c>
      <c r="B543" s="27">
        <v>62.5</v>
      </c>
      <c r="C543" s="27">
        <f t="shared" si="212"/>
        <v>62.5</v>
      </c>
      <c r="D543" s="4">
        <f t="shared" si="213"/>
        <v>0</v>
      </c>
      <c r="E543" s="4">
        <f t="shared" si="207"/>
        <v>0</v>
      </c>
      <c r="F543" s="4">
        <f t="shared" si="214"/>
        <v>25</v>
      </c>
      <c r="G543" s="4">
        <f t="shared" si="225"/>
        <v>13500</v>
      </c>
      <c r="H543">
        <f t="shared" si="208"/>
        <v>0</v>
      </c>
      <c r="I543" s="24">
        <f t="shared" si="215"/>
        <v>0</v>
      </c>
      <c r="J543" s="24">
        <f t="shared" si="216"/>
        <v>0</v>
      </c>
      <c r="K543" s="24">
        <f t="shared" si="217"/>
        <v>0</v>
      </c>
      <c r="L543" s="25">
        <f t="shared" si="218"/>
        <v>0</v>
      </c>
      <c r="M543" s="24">
        <f t="shared" si="219"/>
        <v>0</v>
      </c>
      <c r="N543" s="19">
        <f t="shared" si="205"/>
        <v>0</v>
      </c>
      <c r="O543" s="19">
        <f t="shared" si="220"/>
        <v>0</v>
      </c>
      <c r="P543" s="19">
        <f t="shared" si="221"/>
        <v>32.131739816948752</v>
      </c>
      <c r="Q543" s="24">
        <f t="shared" si="229"/>
        <v>0</v>
      </c>
      <c r="R543" s="34">
        <f t="shared" si="222"/>
        <v>11</v>
      </c>
      <c r="S543" s="24">
        <f t="shared" si="209"/>
        <v>0</v>
      </c>
      <c r="T543" s="24">
        <f t="shared" si="210"/>
        <v>0</v>
      </c>
      <c r="U543" s="24">
        <f t="shared" si="211"/>
        <v>0</v>
      </c>
      <c r="V543" s="4">
        <f t="shared" si="223"/>
        <v>0</v>
      </c>
      <c r="W543" s="4">
        <f t="shared" si="206"/>
        <v>0</v>
      </c>
      <c r="Y543" s="25">
        <f t="shared" si="226"/>
        <v>525</v>
      </c>
      <c r="Z543" s="24">
        <f t="shared" si="227"/>
        <v>3.3</v>
      </c>
      <c r="AA543" s="24">
        <f t="shared" si="228"/>
        <v>393.61053719208343</v>
      </c>
      <c r="AB543" s="24">
        <f t="shared" si="224"/>
        <v>196.67966534088134</v>
      </c>
    </row>
    <row r="544" spans="1:28" ht="14.65" thickBot="1" x14ac:dyDescent="0.5">
      <c r="A544" s="27" t="s">
        <v>601</v>
      </c>
      <c r="B544" s="27">
        <v>62.5</v>
      </c>
      <c r="C544" s="27">
        <f t="shared" si="212"/>
        <v>62.5</v>
      </c>
      <c r="D544" s="4">
        <f t="shared" si="213"/>
        <v>0</v>
      </c>
      <c r="E544" s="4">
        <f t="shared" si="207"/>
        <v>0</v>
      </c>
      <c r="F544" s="4">
        <f t="shared" si="214"/>
        <v>25</v>
      </c>
      <c r="G544" s="4">
        <f t="shared" si="225"/>
        <v>13525</v>
      </c>
      <c r="H544">
        <f t="shared" si="208"/>
        <v>1</v>
      </c>
      <c r="I544" s="24">
        <f t="shared" si="215"/>
        <v>0</v>
      </c>
      <c r="J544" s="24">
        <f t="shared" si="216"/>
        <v>0</v>
      </c>
      <c r="K544" s="24">
        <f t="shared" si="217"/>
        <v>0</v>
      </c>
      <c r="L544" s="25">
        <f t="shared" si="218"/>
        <v>0</v>
      </c>
      <c r="M544" s="24">
        <f t="shared" si="219"/>
        <v>0</v>
      </c>
      <c r="N544" s="19">
        <f t="shared" si="205"/>
        <v>0</v>
      </c>
      <c r="O544" s="19">
        <f t="shared" si="220"/>
        <v>0</v>
      </c>
      <c r="P544" s="19">
        <f t="shared" si="221"/>
        <v>32.131739816948752</v>
      </c>
      <c r="Q544" s="24">
        <f t="shared" si="229"/>
        <v>0</v>
      </c>
      <c r="R544" s="34">
        <f t="shared" si="222"/>
        <v>11</v>
      </c>
      <c r="S544" s="24">
        <f t="shared" si="209"/>
        <v>0</v>
      </c>
      <c r="T544" s="24">
        <f t="shared" si="210"/>
        <v>0</v>
      </c>
      <c r="U544" s="24">
        <f t="shared" si="211"/>
        <v>0</v>
      </c>
      <c r="V544" s="4">
        <f t="shared" si="223"/>
        <v>0</v>
      </c>
      <c r="W544" s="4">
        <f t="shared" si="206"/>
        <v>0</v>
      </c>
      <c r="Y544" s="25">
        <f t="shared" si="226"/>
        <v>525</v>
      </c>
      <c r="Z544" s="24">
        <f t="shared" si="227"/>
        <v>3.3</v>
      </c>
      <c r="AA544" s="24">
        <f t="shared" si="228"/>
        <v>393.61053719208343</v>
      </c>
      <c r="AB544" s="24">
        <f t="shared" si="224"/>
        <v>196.67966534088134</v>
      </c>
    </row>
    <row r="545" spans="1:28" ht="14.65" thickBot="1" x14ac:dyDescent="0.5">
      <c r="A545" s="27" t="s">
        <v>602</v>
      </c>
      <c r="B545" s="27">
        <v>62.5</v>
      </c>
      <c r="C545" s="27">
        <f t="shared" si="212"/>
        <v>62.5</v>
      </c>
      <c r="D545" s="4">
        <f t="shared" si="213"/>
        <v>0</v>
      </c>
      <c r="E545" s="4">
        <f t="shared" si="207"/>
        <v>0</v>
      </c>
      <c r="F545" s="4">
        <f t="shared" si="214"/>
        <v>25</v>
      </c>
      <c r="G545" s="4">
        <f t="shared" si="225"/>
        <v>13550</v>
      </c>
      <c r="H545">
        <f t="shared" si="208"/>
        <v>2</v>
      </c>
      <c r="I545" s="24">
        <f t="shared" si="215"/>
        <v>0</v>
      </c>
      <c r="J545" s="24">
        <f t="shared" si="216"/>
        <v>0</v>
      </c>
      <c r="K545" s="24">
        <f t="shared" si="217"/>
        <v>0</v>
      </c>
      <c r="L545" s="25">
        <f t="shared" si="218"/>
        <v>0</v>
      </c>
      <c r="M545" s="24">
        <f t="shared" si="219"/>
        <v>0</v>
      </c>
      <c r="N545" s="19">
        <f t="shared" si="205"/>
        <v>0</v>
      </c>
      <c r="O545" s="19">
        <f t="shared" si="220"/>
        <v>0</v>
      </c>
      <c r="P545" s="19">
        <f t="shared" si="221"/>
        <v>32.131739816948752</v>
      </c>
      <c r="Q545" s="24">
        <f t="shared" si="229"/>
        <v>0</v>
      </c>
      <c r="R545" s="34">
        <f t="shared" si="222"/>
        <v>11</v>
      </c>
      <c r="S545" s="24">
        <f t="shared" si="209"/>
        <v>0</v>
      </c>
      <c r="T545" s="24">
        <f t="shared" si="210"/>
        <v>0</v>
      </c>
      <c r="U545" s="24">
        <f t="shared" si="211"/>
        <v>0</v>
      </c>
      <c r="V545" s="4">
        <f t="shared" si="223"/>
        <v>0</v>
      </c>
      <c r="W545" s="4">
        <f t="shared" si="206"/>
        <v>0</v>
      </c>
      <c r="Y545" s="25">
        <f t="shared" si="226"/>
        <v>525</v>
      </c>
      <c r="Z545" s="24">
        <f t="shared" si="227"/>
        <v>3.3</v>
      </c>
      <c r="AA545" s="24">
        <f t="shared" si="228"/>
        <v>393.61053719208343</v>
      </c>
      <c r="AB545" s="24">
        <f t="shared" si="224"/>
        <v>196.67966534088134</v>
      </c>
    </row>
    <row r="546" spans="1:28" ht="14.65" thickBot="1" x14ac:dyDescent="0.5">
      <c r="A546" s="27" t="s">
        <v>603</v>
      </c>
      <c r="B546" s="27">
        <v>62.5</v>
      </c>
      <c r="C546" s="27">
        <f t="shared" si="212"/>
        <v>62.5</v>
      </c>
      <c r="D546" s="4">
        <f t="shared" si="213"/>
        <v>0</v>
      </c>
      <c r="E546" s="4">
        <f t="shared" si="207"/>
        <v>0</v>
      </c>
      <c r="F546" s="4">
        <f t="shared" si="214"/>
        <v>25</v>
      </c>
      <c r="G546" s="4">
        <f t="shared" si="225"/>
        <v>13575</v>
      </c>
      <c r="H546">
        <f t="shared" si="208"/>
        <v>3</v>
      </c>
      <c r="I546" s="24">
        <f t="shared" si="215"/>
        <v>0</v>
      </c>
      <c r="J546" s="24">
        <f t="shared" si="216"/>
        <v>0</v>
      </c>
      <c r="K546" s="24">
        <f t="shared" si="217"/>
        <v>0</v>
      </c>
      <c r="L546" s="25">
        <f t="shared" si="218"/>
        <v>0</v>
      </c>
      <c r="M546" s="24">
        <f t="shared" si="219"/>
        <v>0</v>
      </c>
      <c r="N546" s="19">
        <f t="shared" si="205"/>
        <v>0</v>
      </c>
      <c r="O546" s="19">
        <f t="shared" si="220"/>
        <v>0</v>
      </c>
      <c r="P546" s="19">
        <f t="shared" si="221"/>
        <v>32.131739816948752</v>
      </c>
      <c r="Q546" s="24">
        <f t="shared" si="229"/>
        <v>0</v>
      </c>
      <c r="R546" s="34">
        <f t="shared" si="222"/>
        <v>11</v>
      </c>
      <c r="S546" s="24">
        <f t="shared" si="209"/>
        <v>0</v>
      </c>
      <c r="T546" s="24">
        <f t="shared" si="210"/>
        <v>0</v>
      </c>
      <c r="U546" s="24">
        <f t="shared" si="211"/>
        <v>0</v>
      </c>
      <c r="V546" s="4">
        <f t="shared" si="223"/>
        <v>0</v>
      </c>
      <c r="W546" s="4">
        <f t="shared" si="206"/>
        <v>0</v>
      </c>
      <c r="Y546" s="25">
        <f t="shared" si="226"/>
        <v>525</v>
      </c>
      <c r="Z546" s="24">
        <f t="shared" si="227"/>
        <v>3.3</v>
      </c>
      <c r="AA546" s="24">
        <f t="shared" si="228"/>
        <v>393.61053719208343</v>
      </c>
      <c r="AB546" s="24">
        <f t="shared" si="224"/>
        <v>196.67966534088134</v>
      </c>
    </row>
    <row r="547" spans="1:28" ht="14.65" thickBot="1" x14ac:dyDescent="0.5">
      <c r="A547" s="27" t="s">
        <v>604</v>
      </c>
      <c r="B547" s="27">
        <v>62.5</v>
      </c>
      <c r="C547" s="27">
        <f t="shared" si="212"/>
        <v>62.5</v>
      </c>
      <c r="D547" s="4">
        <f t="shared" si="213"/>
        <v>0</v>
      </c>
      <c r="E547" s="4">
        <f t="shared" si="207"/>
        <v>0</v>
      </c>
      <c r="F547" s="4">
        <f t="shared" si="214"/>
        <v>25</v>
      </c>
      <c r="G547" s="4">
        <f t="shared" si="225"/>
        <v>13600</v>
      </c>
      <c r="H547">
        <f t="shared" si="208"/>
        <v>0</v>
      </c>
      <c r="I547" s="24">
        <f t="shared" si="215"/>
        <v>0</v>
      </c>
      <c r="J547" s="24">
        <f t="shared" si="216"/>
        <v>0</v>
      </c>
      <c r="K547" s="24">
        <f t="shared" si="217"/>
        <v>0</v>
      </c>
      <c r="L547" s="25">
        <f t="shared" si="218"/>
        <v>0</v>
      </c>
      <c r="M547" s="24">
        <f t="shared" si="219"/>
        <v>0</v>
      </c>
      <c r="N547" s="19">
        <f t="shared" si="205"/>
        <v>0</v>
      </c>
      <c r="O547" s="19">
        <f t="shared" si="220"/>
        <v>0</v>
      </c>
      <c r="P547" s="19">
        <f t="shared" si="221"/>
        <v>32.131739816948752</v>
      </c>
      <c r="Q547" s="24">
        <f t="shared" si="229"/>
        <v>0</v>
      </c>
      <c r="R547" s="34">
        <f t="shared" si="222"/>
        <v>11</v>
      </c>
      <c r="S547" s="24">
        <f t="shared" si="209"/>
        <v>0</v>
      </c>
      <c r="T547" s="24">
        <f t="shared" si="210"/>
        <v>0</v>
      </c>
      <c r="U547" s="24">
        <f t="shared" si="211"/>
        <v>0</v>
      </c>
      <c r="V547" s="4">
        <f t="shared" si="223"/>
        <v>0</v>
      </c>
      <c r="W547" s="4">
        <f t="shared" si="206"/>
        <v>0</v>
      </c>
      <c r="Y547" s="25">
        <f t="shared" si="226"/>
        <v>525</v>
      </c>
      <c r="Z547" s="24">
        <f t="shared" si="227"/>
        <v>3.3</v>
      </c>
      <c r="AA547" s="24">
        <f t="shared" si="228"/>
        <v>393.61053719208343</v>
      </c>
      <c r="AB547" s="24">
        <f t="shared" si="224"/>
        <v>196.67966534088134</v>
      </c>
    </row>
    <row r="548" spans="1:28" ht="14.65" thickBot="1" x14ac:dyDescent="0.5">
      <c r="A548" s="27" t="s">
        <v>605</v>
      </c>
      <c r="B548" s="27">
        <v>62.5</v>
      </c>
      <c r="C548" s="27">
        <f t="shared" si="212"/>
        <v>62.5</v>
      </c>
      <c r="D548" s="4">
        <f t="shared" si="213"/>
        <v>0</v>
      </c>
      <c r="E548" s="4">
        <f t="shared" si="207"/>
        <v>0</v>
      </c>
      <c r="F548" s="4">
        <f t="shared" si="214"/>
        <v>25</v>
      </c>
      <c r="G548" s="4">
        <f t="shared" si="225"/>
        <v>13625</v>
      </c>
      <c r="H548">
        <f t="shared" si="208"/>
        <v>1</v>
      </c>
      <c r="I548" s="24">
        <f t="shared" si="215"/>
        <v>0</v>
      </c>
      <c r="J548" s="24">
        <f t="shared" si="216"/>
        <v>0</v>
      </c>
      <c r="K548" s="24">
        <f t="shared" si="217"/>
        <v>0</v>
      </c>
      <c r="L548" s="25">
        <f t="shared" si="218"/>
        <v>0</v>
      </c>
      <c r="M548" s="24">
        <f t="shared" si="219"/>
        <v>0</v>
      </c>
      <c r="N548" s="19">
        <f t="shared" si="205"/>
        <v>0</v>
      </c>
      <c r="O548" s="19">
        <f t="shared" si="220"/>
        <v>0</v>
      </c>
      <c r="P548" s="19">
        <f t="shared" si="221"/>
        <v>32.131739816948752</v>
      </c>
      <c r="Q548" s="24">
        <f t="shared" si="229"/>
        <v>0</v>
      </c>
      <c r="R548" s="34">
        <f t="shared" si="222"/>
        <v>11</v>
      </c>
      <c r="S548" s="24">
        <f t="shared" si="209"/>
        <v>0</v>
      </c>
      <c r="T548" s="24">
        <f t="shared" si="210"/>
        <v>0</v>
      </c>
      <c r="U548" s="24">
        <f t="shared" si="211"/>
        <v>0</v>
      </c>
      <c r="V548" s="4">
        <f t="shared" si="223"/>
        <v>0</v>
      </c>
      <c r="W548" s="4">
        <f t="shared" si="206"/>
        <v>0</v>
      </c>
      <c r="Y548" s="25">
        <f t="shared" si="226"/>
        <v>525</v>
      </c>
      <c r="Z548" s="24">
        <f t="shared" si="227"/>
        <v>3.3</v>
      </c>
      <c r="AA548" s="24">
        <f t="shared" si="228"/>
        <v>393.61053719208343</v>
      </c>
      <c r="AB548" s="24">
        <f t="shared" si="224"/>
        <v>196.67966534088134</v>
      </c>
    </row>
    <row r="549" spans="1:28" ht="14.65" thickBot="1" x14ac:dyDescent="0.5">
      <c r="A549" s="27" t="s">
        <v>606</v>
      </c>
      <c r="B549" s="27">
        <v>62.5</v>
      </c>
      <c r="C549" s="27">
        <f t="shared" si="212"/>
        <v>62.5</v>
      </c>
      <c r="D549" s="4">
        <f t="shared" si="213"/>
        <v>0</v>
      </c>
      <c r="E549" s="4">
        <f t="shared" si="207"/>
        <v>0</v>
      </c>
      <c r="F549" s="4">
        <f t="shared" si="214"/>
        <v>25</v>
      </c>
      <c r="G549" s="4">
        <f t="shared" si="225"/>
        <v>13650</v>
      </c>
      <c r="H549">
        <f t="shared" si="208"/>
        <v>2</v>
      </c>
      <c r="I549" s="24">
        <f t="shared" si="215"/>
        <v>0</v>
      </c>
      <c r="J549" s="24">
        <f t="shared" si="216"/>
        <v>0</v>
      </c>
      <c r="K549" s="24">
        <f t="shared" si="217"/>
        <v>0</v>
      </c>
      <c r="L549" s="25">
        <f t="shared" si="218"/>
        <v>0</v>
      </c>
      <c r="M549" s="24">
        <f t="shared" si="219"/>
        <v>0</v>
      </c>
      <c r="N549" s="19">
        <f t="shared" si="205"/>
        <v>0</v>
      </c>
      <c r="O549" s="19">
        <f t="shared" si="220"/>
        <v>0</v>
      </c>
      <c r="P549" s="19">
        <f t="shared" si="221"/>
        <v>32.131739816948752</v>
      </c>
      <c r="Q549" s="24">
        <f t="shared" si="229"/>
        <v>0</v>
      </c>
      <c r="R549" s="34">
        <f t="shared" si="222"/>
        <v>11</v>
      </c>
      <c r="S549" s="24">
        <f t="shared" si="209"/>
        <v>0</v>
      </c>
      <c r="T549" s="24">
        <f t="shared" si="210"/>
        <v>0</v>
      </c>
      <c r="U549" s="24">
        <f t="shared" si="211"/>
        <v>0</v>
      </c>
      <c r="V549" s="4">
        <f t="shared" si="223"/>
        <v>0</v>
      </c>
      <c r="W549" s="4">
        <f t="shared" si="206"/>
        <v>0</v>
      </c>
      <c r="Y549" s="25">
        <f t="shared" si="226"/>
        <v>525</v>
      </c>
      <c r="Z549" s="24">
        <f t="shared" si="227"/>
        <v>3.3</v>
      </c>
      <c r="AA549" s="24">
        <f t="shared" si="228"/>
        <v>393.61053719208343</v>
      </c>
      <c r="AB549" s="24">
        <f t="shared" si="224"/>
        <v>196.67966534088134</v>
      </c>
    </row>
    <row r="550" spans="1:28" ht="14.65" thickBot="1" x14ac:dyDescent="0.5">
      <c r="A550" s="27" t="s">
        <v>607</v>
      </c>
      <c r="B550" s="27">
        <v>62.5</v>
      </c>
      <c r="C550" s="27">
        <f t="shared" si="212"/>
        <v>62.5</v>
      </c>
      <c r="D550" s="4">
        <f t="shared" si="213"/>
        <v>0</v>
      </c>
      <c r="E550" s="4">
        <f t="shared" si="207"/>
        <v>0</v>
      </c>
      <c r="F550" s="4">
        <f t="shared" si="214"/>
        <v>25</v>
      </c>
      <c r="G550" s="4">
        <f t="shared" si="225"/>
        <v>13675</v>
      </c>
      <c r="H550">
        <f t="shared" si="208"/>
        <v>3</v>
      </c>
      <c r="I550" s="24">
        <f t="shared" si="215"/>
        <v>0</v>
      </c>
      <c r="J550" s="24">
        <f t="shared" si="216"/>
        <v>0</v>
      </c>
      <c r="K550" s="24">
        <f t="shared" si="217"/>
        <v>0</v>
      </c>
      <c r="L550" s="25">
        <f t="shared" si="218"/>
        <v>0</v>
      </c>
      <c r="M550" s="24">
        <f t="shared" si="219"/>
        <v>0</v>
      </c>
      <c r="N550" s="19">
        <f t="shared" si="205"/>
        <v>0</v>
      </c>
      <c r="O550" s="19">
        <f t="shared" si="220"/>
        <v>0</v>
      </c>
      <c r="P550" s="19">
        <f t="shared" si="221"/>
        <v>32.131739816948752</v>
      </c>
      <c r="Q550" s="24">
        <f t="shared" si="229"/>
        <v>0</v>
      </c>
      <c r="R550" s="34">
        <f t="shared" si="222"/>
        <v>11</v>
      </c>
      <c r="S550" s="24">
        <f t="shared" si="209"/>
        <v>0</v>
      </c>
      <c r="T550" s="24">
        <f t="shared" si="210"/>
        <v>0</v>
      </c>
      <c r="U550" s="24">
        <f t="shared" si="211"/>
        <v>0</v>
      </c>
      <c r="V550" s="4">
        <f t="shared" si="223"/>
        <v>0</v>
      </c>
      <c r="W550" s="4">
        <f t="shared" si="206"/>
        <v>0</v>
      </c>
      <c r="Y550" s="25">
        <f t="shared" si="226"/>
        <v>525</v>
      </c>
      <c r="Z550" s="24">
        <f t="shared" si="227"/>
        <v>3.3</v>
      </c>
      <c r="AA550" s="24">
        <f t="shared" si="228"/>
        <v>393.61053719208343</v>
      </c>
      <c r="AB550" s="24">
        <f t="shared" si="224"/>
        <v>196.67966534088134</v>
      </c>
    </row>
    <row r="551" spans="1:28" ht="14.65" thickBot="1" x14ac:dyDescent="0.5">
      <c r="A551" s="27" t="s">
        <v>608</v>
      </c>
      <c r="B551" s="27">
        <v>62.5</v>
      </c>
      <c r="C551" s="27">
        <f t="shared" si="212"/>
        <v>62.5</v>
      </c>
      <c r="D551" s="4">
        <f t="shared" si="213"/>
        <v>0</v>
      </c>
      <c r="E551" s="4">
        <f t="shared" si="207"/>
        <v>0</v>
      </c>
      <c r="F551" s="4">
        <f t="shared" si="214"/>
        <v>25</v>
      </c>
      <c r="G551" s="4">
        <f t="shared" si="225"/>
        <v>13700</v>
      </c>
      <c r="H551">
        <f t="shared" si="208"/>
        <v>0</v>
      </c>
      <c r="I551" s="24">
        <f t="shared" si="215"/>
        <v>0</v>
      </c>
      <c r="J551" s="24">
        <f t="shared" si="216"/>
        <v>0</v>
      </c>
      <c r="K551" s="24">
        <f t="shared" si="217"/>
        <v>0</v>
      </c>
      <c r="L551" s="25">
        <f t="shared" si="218"/>
        <v>0</v>
      </c>
      <c r="M551" s="24">
        <f t="shared" si="219"/>
        <v>0</v>
      </c>
      <c r="N551" s="19">
        <f t="shared" si="205"/>
        <v>0</v>
      </c>
      <c r="O551" s="19">
        <f t="shared" si="220"/>
        <v>0</v>
      </c>
      <c r="P551" s="19">
        <f t="shared" si="221"/>
        <v>32.131739816948752</v>
      </c>
      <c r="Q551" s="24">
        <f t="shared" si="229"/>
        <v>0</v>
      </c>
      <c r="R551" s="34">
        <f t="shared" si="222"/>
        <v>11</v>
      </c>
      <c r="S551" s="24">
        <f t="shared" si="209"/>
        <v>0</v>
      </c>
      <c r="T551" s="24">
        <f t="shared" si="210"/>
        <v>0</v>
      </c>
      <c r="U551" s="24">
        <f t="shared" si="211"/>
        <v>0</v>
      </c>
      <c r="V551" s="4">
        <f t="shared" si="223"/>
        <v>0</v>
      </c>
      <c r="W551" s="4">
        <f t="shared" si="206"/>
        <v>0</v>
      </c>
      <c r="Y551" s="25">
        <f t="shared" si="226"/>
        <v>525</v>
      </c>
      <c r="Z551" s="24">
        <f t="shared" si="227"/>
        <v>3.3</v>
      </c>
      <c r="AA551" s="24">
        <f t="shared" si="228"/>
        <v>393.61053719208343</v>
      </c>
      <c r="AB551" s="24">
        <f t="shared" si="224"/>
        <v>196.67966534088134</v>
      </c>
    </row>
    <row r="552" spans="1:28" ht="14.65" thickBot="1" x14ac:dyDescent="0.5">
      <c r="A552" s="27" t="s">
        <v>609</v>
      </c>
      <c r="B552" s="27">
        <v>62.5</v>
      </c>
      <c r="C552" s="27">
        <f t="shared" si="212"/>
        <v>62.5</v>
      </c>
      <c r="D552" s="4">
        <f t="shared" si="213"/>
        <v>0</v>
      </c>
      <c r="E552" s="4">
        <f t="shared" si="207"/>
        <v>0</v>
      </c>
      <c r="F552" s="4">
        <f t="shared" si="214"/>
        <v>25</v>
      </c>
      <c r="G552" s="4">
        <f t="shared" si="225"/>
        <v>13725</v>
      </c>
      <c r="H552">
        <f t="shared" si="208"/>
        <v>1</v>
      </c>
      <c r="I552" s="24">
        <f t="shared" si="215"/>
        <v>0</v>
      </c>
      <c r="J552" s="24">
        <f t="shared" si="216"/>
        <v>0</v>
      </c>
      <c r="K552" s="24">
        <f t="shared" si="217"/>
        <v>0</v>
      </c>
      <c r="L552" s="25">
        <f t="shared" si="218"/>
        <v>0</v>
      </c>
      <c r="M552" s="24">
        <f t="shared" si="219"/>
        <v>0</v>
      </c>
      <c r="N552" s="19">
        <f t="shared" si="205"/>
        <v>0</v>
      </c>
      <c r="O552" s="19">
        <f t="shared" si="220"/>
        <v>0</v>
      </c>
      <c r="P552" s="19">
        <f t="shared" si="221"/>
        <v>32.131739816948752</v>
      </c>
      <c r="Q552" s="24">
        <f t="shared" si="229"/>
        <v>0</v>
      </c>
      <c r="R552" s="34">
        <f t="shared" si="222"/>
        <v>11</v>
      </c>
      <c r="S552" s="24">
        <f t="shared" si="209"/>
        <v>0</v>
      </c>
      <c r="T552" s="24">
        <f t="shared" si="210"/>
        <v>0</v>
      </c>
      <c r="U552" s="24">
        <f t="shared" si="211"/>
        <v>0</v>
      </c>
      <c r="V552" s="4">
        <f t="shared" si="223"/>
        <v>0</v>
      </c>
      <c r="W552" s="4">
        <f t="shared" si="206"/>
        <v>0</v>
      </c>
      <c r="Y552" s="25">
        <f t="shared" si="226"/>
        <v>525</v>
      </c>
      <c r="Z552" s="24">
        <f t="shared" si="227"/>
        <v>3.3</v>
      </c>
      <c r="AA552" s="24">
        <f t="shared" si="228"/>
        <v>393.61053719208343</v>
      </c>
      <c r="AB552" s="24">
        <f t="shared" si="224"/>
        <v>196.67966534088134</v>
      </c>
    </row>
    <row r="553" spans="1:28" ht="14.65" thickBot="1" x14ac:dyDescent="0.5">
      <c r="A553" s="27" t="s">
        <v>610</v>
      </c>
      <c r="B553" s="27">
        <v>62.5</v>
      </c>
      <c r="C553" s="27">
        <f t="shared" si="212"/>
        <v>62.5</v>
      </c>
      <c r="D553" s="4">
        <f t="shared" si="213"/>
        <v>0</v>
      </c>
      <c r="E553" s="4">
        <f t="shared" si="207"/>
        <v>0</v>
      </c>
      <c r="F553" s="4">
        <f t="shared" si="214"/>
        <v>25</v>
      </c>
      <c r="G553" s="4">
        <f t="shared" si="225"/>
        <v>13750</v>
      </c>
      <c r="H553">
        <f t="shared" si="208"/>
        <v>2</v>
      </c>
      <c r="I553" s="24">
        <f t="shared" si="215"/>
        <v>0</v>
      </c>
      <c r="J553" s="24">
        <f t="shared" si="216"/>
        <v>0</v>
      </c>
      <c r="K553" s="24">
        <f t="shared" si="217"/>
        <v>0</v>
      </c>
      <c r="L553" s="25">
        <f t="shared" si="218"/>
        <v>0</v>
      </c>
      <c r="M553" s="24">
        <f t="shared" si="219"/>
        <v>0</v>
      </c>
      <c r="N553" s="19">
        <f t="shared" si="205"/>
        <v>0</v>
      </c>
      <c r="O553" s="19">
        <f t="shared" si="220"/>
        <v>0</v>
      </c>
      <c r="P553" s="19">
        <f t="shared" si="221"/>
        <v>32.131739816948752</v>
      </c>
      <c r="Q553" s="24">
        <f t="shared" si="229"/>
        <v>0</v>
      </c>
      <c r="R553" s="34">
        <f t="shared" si="222"/>
        <v>11</v>
      </c>
      <c r="S553" s="24">
        <f t="shared" si="209"/>
        <v>0</v>
      </c>
      <c r="T553" s="24">
        <f t="shared" si="210"/>
        <v>0</v>
      </c>
      <c r="U553" s="24">
        <f t="shared" si="211"/>
        <v>0</v>
      </c>
      <c r="V553" s="4">
        <f t="shared" si="223"/>
        <v>0</v>
      </c>
      <c r="W553" s="4">
        <f t="shared" si="206"/>
        <v>0</v>
      </c>
      <c r="Y553" s="25">
        <f t="shared" si="226"/>
        <v>525</v>
      </c>
      <c r="Z553" s="24">
        <f t="shared" si="227"/>
        <v>3.3</v>
      </c>
      <c r="AA553" s="24">
        <f t="shared" si="228"/>
        <v>393.61053719208343</v>
      </c>
      <c r="AB553" s="24">
        <f t="shared" si="224"/>
        <v>196.67966534088134</v>
      </c>
    </row>
    <row r="554" spans="1:28" ht="14.65" thickBot="1" x14ac:dyDescent="0.5">
      <c r="A554" s="27" t="s">
        <v>611</v>
      </c>
      <c r="B554" s="27">
        <v>62.5</v>
      </c>
      <c r="C554" s="27">
        <f t="shared" si="212"/>
        <v>62.5</v>
      </c>
      <c r="D554" s="4">
        <f t="shared" si="213"/>
        <v>0</v>
      </c>
      <c r="E554" s="4">
        <f t="shared" si="207"/>
        <v>0</v>
      </c>
      <c r="F554" s="4">
        <f t="shared" si="214"/>
        <v>25</v>
      </c>
      <c r="G554" s="4">
        <f t="shared" si="225"/>
        <v>13775</v>
      </c>
      <c r="H554">
        <f t="shared" si="208"/>
        <v>3</v>
      </c>
      <c r="I554" s="24">
        <f t="shared" si="215"/>
        <v>0</v>
      </c>
      <c r="J554" s="24">
        <f t="shared" si="216"/>
        <v>0</v>
      </c>
      <c r="K554" s="24">
        <f t="shared" si="217"/>
        <v>0</v>
      </c>
      <c r="L554" s="25">
        <f t="shared" si="218"/>
        <v>0</v>
      </c>
      <c r="M554" s="24">
        <f t="shared" si="219"/>
        <v>0</v>
      </c>
      <c r="N554" s="19">
        <f t="shared" si="205"/>
        <v>0</v>
      </c>
      <c r="O554" s="19">
        <f t="shared" si="220"/>
        <v>0</v>
      </c>
      <c r="P554" s="19">
        <f t="shared" si="221"/>
        <v>32.131739816948752</v>
      </c>
      <c r="Q554" s="24">
        <f t="shared" si="229"/>
        <v>0</v>
      </c>
      <c r="R554" s="34">
        <f t="shared" si="222"/>
        <v>11</v>
      </c>
      <c r="S554" s="24">
        <f t="shared" si="209"/>
        <v>0</v>
      </c>
      <c r="T554" s="24">
        <f t="shared" si="210"/>
        <v>0</v>
      </c>
      <c r="U554" s="24">
        <f t="shared" si="211"/>
        <v>0</v>
      </c>
      <c r="V554" s="4">
        <f t="shared" si="223"/>
        <v>0</v>
      </c>
      <c r="W554" s="4">
        <f t="shared" si="206"/>
        <v>0</v>
      </c>
      <c r="Y554" s="25">
        <f t="shared" si="226"/>
        <v>525</v>
      </c>
      <c r="Z554" s="24">
        <f t="shared" si="227"/>
        <v>3.3</v>
      </c>
      <c r="AA554" s="24">
        <f t="shared" si="228"/>
        <v>393.61053719208343</v>
      </c>
      <c r="AB554" s="24">
        <f t="shared" si="224"/>
        <v>196.67966534088134</v>
      </c>
    </row>
    <row r="555" spans="1:28" ht="14.65" thickBot="1" x14ac:dyDescent="0.5">
      <c r="A555" s="27" t="s">
        <v>612</v>
      </c>
      <c r="B555" s="27">
        <v>62.5</v>
      </c>
      <c r="C555" s="27">
        <f t="shared" si="212"/>
        <v>62.5</v>
      </c>
      <c r="D555" s="4">
        <f t="shared" si="213"/>
        <v>0</v>
      </c>
      <c r="E555" s="4">
        <f t="shared" si="207"/>
        <v>0</v>
      </c>
      <c r="F555" s="4">
        <f t="shared" si="214"/>
        <v>25</v>
      </c>
      <c r="G555" s="4">
        <f t="shared" si="225"/>
        <v>13800</v>
      </c>
      <c r="H555">
        <f t="shared" si="208"/>
        <v>0</v>
      </c>
      <c r="I555" s="24">
        <f t="shared" si="215"/>
        <v>0</v>
      </c>
      <c r="J555" s="24">
        <f t="shared" si="216"/>
        <v>0</v>
      </c>
      <c r="K555" s="24">
        <f t="shared" si="217"/>
        <v>0</v>
      </c>
      <c r="L555" s="25">
        <f t="shared" si="218"/>
        <v>0</v>
      </c>
      <c r="M555" s="24">
        <f t="shared" si="219"/>
        <v>0</v>
      </c>
      <c r="N555" s="19">
        <f t="shared" si="205"/>
        <v>0</v>
      </c>
      <c r="O555" s="19">
        <f t="shared" si="220"/>
        <v>0</v>
      </c>
      <c r="P555" s="19">
        <f t="shared" si="221"/>
        <v>32.131739816948752</v>
      </c>
      <c r="Q555" s="24">
        <f t="shared" si="229"/>
        <v>0</v>
      </c>
      <c r="R555" s="34">
        <f t="shared" si="222"/>
        <v>11</v>
      </c>
      <c r="S555" s="24">
        <f t="shared" si="209"/>
        <v>0</v>
      </c>
      <c r="T555" s="24">
        <f t="shared" si="210"/>
        <v>0</v>
      </c>
      <c r="U555" s="24">
        <f t="shared" si="211"/>
        <v>0</v>
      </c>
      <c r="V555" s="4">
        <f t="shared" si="223"/>
        <v>0</v>
      </c>
      <c r="W555" s="4">
        <f t="shared" si="206"/>
        <v>0</v>
      </c>
      <c r="Y555" s="25">
        <f t="shared" si="226"/>
        <v>525</v>
      </c>
      <c r="Z555" s="24">
        <f t="shared" si="227"/>
        <v>3.3</v>
      </c>
      <c r="AA555" s="24">
        <f t="shared" si="228"/>
        <v>393.61053719208343</v>
      </c>
      <c r="AB555" s="24">
        <f t="shared" si="224"/>
        <v>196.67966534088134</v>
      </c>
    </row>
    <row r="556" spans="1:28" ht="14.65" thickBot="1" x14ac:dyDescent="0.5">
      <c r="A556" s="27" t="s">
        <v>613</v>
      </c>
      <c r="B556" s="27">
        <v>62.5</v>
      </c>
      <c r="C556" s="27">
        <f t="shared" si="212"/>
        <v>62.5</v>
      </c>
      <c r="D556" s="4">
        <f t="shared" si="213"/>
        <v>0</v>
      </c>
      <c r="E556" s="4">
        <f t="shared" si="207"/>
        <v>0</v>
      </c>
      <c r="F556" s="4">
        <f t="shared" si="214"/>
        <v>25</v>
      </c>
      <c r="G556" s="4">
        <f t="shared" si="225"/>
        <v>13825</v>
      </c>
      <c r="H556">
        <f t="shared" si="208"/>
        <v>1</v>
      </c>
      <c r="I556" s="24">
        <f t="shared" si="215"/>
        <v>0</v>
      </c>
      <c r="J556" s="24">
        <f t="shared" si="216"/>
        <v>0</v>
      </c>
      <c r="K556" s="24">
        <f t="shared" si="217"/>
        <v>0</v>
      </c>
      <c r="L556" s="25">
        <f t="shared" si="218"/>
        <v>0</v>
      </c>
      <c r="M556" s="24">
        <f t="shared" si="219"/>
        <v>0</v>
      </c>
      <c r="N556" s="19">
        <f t="shared" si="205"/>
        <v>0</v>
      </c>
      <c r="O556" s="19">
        <f t="shared" si="220"/>
        <v>0</v>
      </c>
      <c r="P556" s="19">
        <f t="shared" si="221"/>
        <v>32.131739816948752</v>
      </c>
      <c r="Q556" s="24">
        <f t="shared" si="229"/>
        <v>0</v>
      </c>
      <c r="R556" s="34">
        <f t="shared" si="222"/>
        <v>11</v>
      </c>
      <c r="S556" s="24">
        <f t="shared" si="209"/>
        <v>0</v>
      </c>
      <c r="T556" s="24">
        <f t="shared" si="210"/>
        <v>0</v>
      </c>
      <c r="U556" s="24">
        <f t="shared" si="211"/>
        <v>0</v>
      </c>
      <c r="V556" s="4">
        <f t="shared" si="223"/>
        <v>0</v>
      </c>
      <c r="W556" s="4">
        <f t="shared" si="206"/>
        <v>0</v>
      </c>
      <c r="Y556" s="25">
        <f t="shared" si="226"/>
        <v>525</v>
      </c>
      <c r="Z556" s="24">
        <f t="shared" si="227"/>
        <v>3.3</v>
      </c>
      <c r="AA556" s="24">
        <f t="shared" si="228"/>
        <v>393.61053719208343</v>
      </c>
      <c r="AB556" s="24">
        <f t="shared" si="224"/>
        <v>196.67966534088134</v>
      </c>
    </row>
    <row r="557" spans="1:28" ht="14.65" thickBot="1" x14ac:dyDescent="0.5">
      <c r="A557" s="27" t="s">
        <v>614</v>
      </c>
      <c r="B557" s="27">
        <v>62.5</v>
      </c>
      <c r="C557" s="27">
        <f t="shared" si="212"/>
        <v>62.5</v>
      </c>
      <c r="D557" s="4">
        <f t="shared" si="213"/>
        <v>0</v>
      </c>
      <c r="E557" s="4">
        <f t="shared" si="207"/>
        <v>0</v>
      </c>
      <c r="F557" s="4">
        <f t="shared" si="214"/>
        <v>25</v>
      </c>
      <c r="G557" s="4">
        <f t="shared" si="225"/>
        <v>13850</v>
      </c>
      <c r="H557">
        <f t="shared" si="208"/>
        <v>2</v>
      </c>
      <c r="I557" s="24">
        <f t="shared" si="215"/>
        <v>0</v>
      </c>
      <c r="J557" s="24">
        <f t="shared" si="216"/>
        <v>0</v>
      </c>
      <c r="K557" s="24">
        <f t="shared" si="217"/>
        <v>0</v>
      </c>
      <c r="L557" s="25">
        <f t="shared" si="218"/>
        <v>0</v>
      </c>
      <c r="M557" s="24">
        <f t="shared" si="219"/>
        <v>0</v>
      </c>
      <c r="N557" s="19">
        <f t="shared" si="205"/>
        <v>0</v>
      </c>
      <c r="O557" s="19">
        <f t="shared" si="220"/>
        <v>0</v>
      </c>
      <c r="P557" s="19">
        <f t="shared" si="221"/>
        <v>32.131739816948752</v>
      </c>
      <c r="Q557" s="24">
        <f t="shared" si="229"/>
        <v>0</v>
      </c>
      <c r="R557" s="34">
        <f t="shared" si="222"/>
        <v>11</v>
      </c>
      <c r="S557" s="24">
        <f t="shared" si="209"/>
        <v>0</v>
      </c>
      <c r="T557" s="24">
        <f t="shared" si="210"/>
        <v>0</v>
      </c>
      <c r="U557" s="24">
        <f t="shared" si="211"/>
        <v>0</v>
      </c>
      <c r="V557" s="4">
        <f t="shared" si="223"/>
        <v>0</v>
      </c>
      <c r="W557" s="4">
        <f t="shared" si="206"/>
        <v>0</v>
      </c>
      <c r="Y557" s="25">
        <f t="shared" si="226"/>
        <v>525</v>
      </c>
      <c r="Z557" s="24">
        <f t="shared" si="227"/>
        <v>3.3</v>
      </c>
      <c r="AA557" s="24">
        <f t="shared" si="228"/>
        <v>393.61053719208343</v>
      </c>
      <c r="AB557" s="24">
        <f t="shared" si="224"/>
        <v>196.67966534088134</v>
      </c>
    </row>
    <row r="558" spans="1:28" ht="14.65" thickBot="1" x14ac:dyDescent="0.5">
      <c r="A558" s="27" t="s">
        <v>615</v>
      </c>
      <c r="B558" s="27">
        <v>62.5</v>
      </c>
      <c r="C558" s="27">
        <f t="shared" si="212"/>
        <v>62.5</v>
      </c>
      <c r="D558" s="4">
        <f t="shared" si="213"/>
        <v>0</v>
      </c>
      <c r="E558" s="4">
        <f t="shared" si="207"/>
        <v>0</v>
      </c>
      <c r="F558" s="4">
        <f t="shared" si="214"/>
        <v>25</v>
      </c>
      <c r="G558" s="4">
        <f t="shared" si="225"/>
        <v>13875</v>
      </c>
      <c r="H558">
        <f t="shared" si="208"/>
        <v>3</v>
      </c>
      <c r="I558" s="24">
        <f t="shared" si="215"/>
        <v>0</v>
      </c>
      <c r="J558" s="24">
        <f t="shared" si="216"/>
        <v>0</v>
      </c>
      <c r="K558" s="24">
        <f t="shared" si="217"/>
        <v>0</v>
      </c>
      <c r="L558" s="25">
        <f t="shared" si="218"/>
        <v>0</v>
      </c>
      <c r="M558" s="24">
        <f t="shared" si="219"/>
        <v>0</v>
      </c>
      <c r="N558" s="19">
        <f t="shared" si="205"/>
        <v>0</v>
      </c>
      <c r="O558" s="19">
        <f t="shared" si="220"/>
        <v>0</v>
      </c>
      <c r="P558" s="19">
        <f t="shared" si="221"/>
        <v>32.131739816948752</v>
      </c>
      <c r="Q558" s="24">
        <f t="shared" si="229"/>
        <v>0</v>
      </c>
      <c r="R558" s="34">
        <f t="shared" si="222"/>
        <v>11</v>
      </c>
      <c r="S558" s="24">
        <f t="shared" si="209"/>
        <v>0</v>
      </c>
      <c r="T558" s="24">
        <f t="shared" si="210"/>
        <v>0</v>
      </c>
      <c r="U558" s="24">
        <f t="shared" si="211"/>
        <v>0</v>
      </c>
      <c r="V558" s="4">
        <f t="shared" si="223"/>
        <v>0</v>
      </c>
      <c r="W558" s="4">
        <f t="shared" si="206"/>
        <v>0</v>
      </c>
      <c r="Y558" s="25">
        <f t="shared" si="226"/>
        <v>525</v>
      </c>
      <c r="Z558" s="24">
        <f t="shared" si="227"/>
        <v>3.3</v>
      </c>
      <c r="AA558" s="24">
        <f t="shared" si="228"/>
        <v>393.61053719208343</v>
      </c>
      <c r="AB558" s="24">
        <f t="shared" si="224"/>
        <v>196.67966534088134</v>
      </c>
    </row>
    <row r="559" spans="1:28" ht="14.65" thickBot="1" x14ac:dyDescent="0.5">
      <c r="A559" s="27" t="s">
        <v>616</v>
      </c>
      <c r="B559" s="27">
        <v>62.5</v>
      </c>
      <c r="C559" s="27">
        <f t="shared" si="212"/>
        <v>62.5</v>
      </c>
      <c r="D559" s="4">
        <f t="shared" si="213"/>
        <v>0</v>
      </c>
      <c r="E559" s="4">
        <f t="shared" si="207"/>
        <v>0</v>
      </c>
      <c r="F559" s="4">
        <f t="shared" si="214"/>
        <v>25</v>
      </c>
      <c r="G559" s="4">
        <f t="shared" si="225"/>
        <v>13900</v>
      </c>
      <c r="H559">
        <f t="shared" si="208"/>
        <v>0</v>
      </c>
      <c r="I559" s="24">
        <f t="shared" si="215"/>
        <v>0</v>
      </c>
      <c r="J559" s="24">
        <f t="shared" si="216"/>
        <v>0</v>
      </c>
      <c r="K559" s="24">
        <f t="shared" si="217"/>
        <v>0</v>
      </c>
      <c r="L559" s="25">
        <f t="shared" si="218"/>
        <v>0</v>
      </c>
      <c r="M559" s="24">
        <f t="shared" si="219"/>
        <v>0</v>
      </c>
      <c r="N559" s="19">
        <f t="shared" si="205"/>
        <v>0</v>
      </c>
      <c r="O559" s="19">
        <f t="shared" si="220"/>
        <v>0</v>
      </c>
      <c r="P559" s="19">
        <f t="shared" si="221"/>
        <v>32.131739816948752</v>
      </c>
      <c r="Q559" s="24">
        <f t="shared" si="229"/>
        <v>0</v>
      </c>
      <c r="R559" s="34">
        <f t="shared" si="222"/>
        <v>11</v>
      </c>
      <c r="S559" s="24">
        <f t="shared" si="209"/>
        <v>0</v>
      </c>
      <c r="T559" s="24">
        <f t="shared" si="210"/>
        <v>0</v>
      </c>
      <c r="U559" s="24">
        <f t="shared" si="211"/>
        <v>0</v>
      </c>
      <c r="V559" s="4">
        <f t="shared" si="223"/>
        <v>0</v>
      </c>
      <c r="W559" s="4">
        <f t="shared" si="206"/>
        <v>0</v>
      </c>
      <c r="Y559" s="25">
        <f t="shared" si="226"/>
        <v>525</v>
      </c>
      <c r="Z559" s="24">
        <f t="shared" si="227"/>
        <v>3.3</v>
      </c>
      <c r="AA559" s="24">
        <f t="shared" si="228"/>
        <v>393.61053719208343</v>
      </c>
      <c r="AB559" s="24">
        <f t="shared" si="224"/>
        <v>196.67966534088134</v>
      </c>
    </row>
    <row r="560" spans="1:28" ht="14.65" thickBot="1" x14ac:dyDescent="0.5">
      <c r="A560" s="27" t="s">
        <v>617</v>
      </c>
      <c r="B560" s="27">
        <v>62.5</v>
      </c>
      <c r="C560" s="27">
        <f t="shared" si="212"/>
        <v>62.5</v>
      </c>
      <c r="D560" s="4">
        <f t="shared" si="213"/>
        <v>0</v>
      </c>
      <c r="E560" s="4">
        <f t="shared" si="207"/>
        <v>0</v>
      </c>
      <c r="F560" s="4">
        <f t="shared" si="214"/>
        <v>25</v>
      </c>
      <c r="G560" s="4">
        <f t="shared" si="225"/>
        <v>13925</v>
      </c>
      <c r="H560">
        <f t="shared" si="208"/>
        <v>1</v>
      </c>
      <c r="I560" s="24">
        <f t="shared" si="215"/>
        <v>0</v>
      </c>
      <c r="J560" s="24">
        <f t="shared" si="216"/>
        <v>0</v>
      </c>
      <c r="K560" s="24">
        <f t="shared" si="217"/>
        <v>0</v>
      </c>
      <c r="L560" s="25">
        <f t="shared" si="218"/>
        <v>0</v>
      </c>
      <c r="M560" s="24">
        <f t="shared" si="219"/>
        <v>0</v>
      </c>
      <c r="N560" s="19">
        <f t="shared" si="205"/>
        <v>0</v>
      </c>
      <c r="O560" s="19">
        <f t="shared" si="220"/>
        <v>0</v>
      </c>
      <c r="P560" s="19">
        <f t="shared" si="221"/>
        <v>32.131739816948752</v>
      </c>
      <c r="Q560" s="24">
        <f t="shared" si="229"/>
        <v>0</v>
      </c>
      <c r="R560" s="34">
        <f t="shared" si="222"/>
        <v>11</v>
      </c>
      <c r="S560" s="24">
        <f t="shared" si="209"/>
        <v>0</v>
      </c>
      <c r="T560" s="24">
        <f t="shared" si="210"/>
        <v>0</v>
      </c>
      <c r="U560" s="24">
        <f t="shared" si="211"/>
        <v>0</v>
      </c>
      <c r="V560" s="4">
        <f t="shared" si="223"/>
        <v>0</v>
      </c>
      <c r="W560" s="4">
        <f t="shared" si="206"/>
        <v>0</v>
      </c>
      <c r="Y560" s="25">
        <f t="shared" si="226"/>
        <v>525</v>
      </c>
      <c r="Z560" s="24">
        <f t="shared" si="227"/>
        <v>3.3</v>
      </c>
      <c r="AA560" s="24">
        <f t="shared" si="228"/>
        <v>393.61053719208343</v>
      </c>
      <c r="AB560" s="24">
        <f t="shared" si="224"/>
        <v>196.67966534088134</v>
      </c>
    </row>
    <row r="561" spans="1:28" ht="14.65" thickBot="1" x14ac:dyDescent="0.5">
      <c r="A561" s="27" t="s">
        <v>618</v>
      </c>
      <c r="B561" s="27">
        <v>62.5</v>
      </c>
      <c r="C561" s="27">
        <f t="shared" si="212"/>
        <v>62.5</v>
      </c>
      <c r="D561" s="4">
        <f t="shared" si="213"/>
        <v>0</v>
      </c>
      <c r="E561" s="4">
        <f t="shared" si="207"/>
        <v>0</v>
      </c>
      <c r="F561" s="4">
        <f t="shared" si="214"/>
        <v>25</v>
      </c>
      <c r="G561" s="4">
        <f t="shared" si="225"/>
        <v>13950</v>
      </c>
      <c r="H561">
        <f t="shared" si="208"/>
        <v>2</v>
      </c>
      <c r="I561" s="24">
        <f t="shared" si="215"/>
        <v>0</v>
      </c>
      <c r="J561" s="24">
        <f t="shared" si="216"/>
        <v>0</v>
      </c>
      <c r="K561" s="24">
        <f t="shared" si="217"/>
        <v>0</v>
      </c>
      <c r="L561" s="25">
        <f t="shared" si="218"/>
        <v>0</v>
      </c>
      <c r="M561" s="24">
        <f t="shared" si="219"/>
        <v>0</v>
      </c>
      <c r="N561" s="19">
        <f t="shared" si="205"/>
        <v>0</v>
      </c>
      <c r="O561" s="19">
        <f t="shared" si="220"/>
        <v>0</v>
      </c>
      <c r="P561" s="19">
        <f t="shared" si="221"/>
        <v>32.131739816948752</v>
      </c>
      <c r="Q561" s="24">
        <f t="shared" si="229"/>
        <v>0</v>
      </c>
      <c r="R561" s="34">
        <f t="shared" si="222"/>
        <v>11</v>
      </c>
      <c r="S561" s="24">
        <f t="shared" si="209"/>
        <v>0</v>
      </c>
      <c r="T561" s="24">
        <f t="shared" si="210"/>
        <v>0</v>
      </c>
      <c r="U561" s="24">
        <f t="shared" si="211"/>
        <v>0</v>
      </c>
      <c r="V561" s="4">
        <f t="shared" si="223"/>
        <v>0</v>
      </c>
      <c r="W561" s="4">
        <f t="shared" si="206"/>
        <v>0</v>
      </c>
      <c r="Y561" s="25">
        <f t="shared" si="226"/>
        <v>525</v>
      </c>
      <c r="Z561" s="24">
        <f t="shared" si="227"/>
        <v>3.3</v>
      </c>
      <c r="AA561" s="24">
        <f t="shared" si="228"/>
        <v>393.61053719208343</v>
      </c>
      <c r="AB561" s="24">
        <f t="shared" si="224"/>
        <v>196.67966534088134</v>
      </c>
    </row>
    <row r="562" spans="1:28" ht="14.65" thickBot="1" x14ac:dyDescent="0.5">
      <c r="A562" s="27" t="s">
        <v>619</v>
      </c>
      <c r="B562" s="27">
        <v>62.5</v>
      </c>
      <c r="C562" s="27">
        <f t="shared" si="212"/>
        <v>62.5</v>
      </c>
      <c r="D562" s="4">
        <f t="shared" si="213"/>
        <v>0</v>
      </c>
      <c r="E562" s="4">
        <f t="shared" si="207"/>
        <v>0</v>
      </c>
      <c r="F562" s="4">
        <f t="shared" si="214"/>
        <v>25</v>
      </c>
      <c r="G562" s="4">
        <f t="shared" si="225"/>
        <v>13975</v>
      </c>
      <c r="H562">
        <f t="shared" si="208"/>
        <v>3</v>
      </c>
      <c r="I562" s="24">
        <f t="shared" si="215"/>
        <v>0</v>
      </c>
      <c r="J562" s="24">
        <f t="shared" si="216"/>
        <v>0</v>
      </c>
      <c r="K562" s="24">
        <f t="shared" si="217"/>
        <v>0</v>
      </c>
      <c r="L562" s="25">
        <f t="shared" si="218"/>
        <v>0</v>
      </c>
      <c r="M562" s="24">
        <f t="shared" si="219"/>
        <v>0</v>
      </c>
      <c r="N562" s="19">
        <f t="shared" si="205"/>
        <v>0</v>
      </c>
      <c r="O562" s="19">
        <f t="shared" si="220"/>
        <v>0</v>
      </c>
      <c r="P562" s="19">
        <f t="shared" si="221"/>
        <v>32.131739816948752</v>
      </c>
      <c r="Q562" s="24">
        <f t="shared" si="229"/>
        <v>0</v>
      </c>
      <c r="R562" s="34">
        <f t="shared" si="222"/>
        <v>11</v>
      </c>
      <c r="S562" s="24">
        <f t="shared" si="209"/>
        <v>0</v>
      </c>
      <c r="T562" s="24">
        <f t="shared" si="210"/>
        <v>0</v>
      </c>
      <c r="U562" s="24">
        <f t="shared" si="211"/>
        <v>0</v>
      </c>
      <c r="V562" s="4">
        <f t="shared" si="223"/>
        <v>0</v>
      </c>
      <c r="W562" s="4">
        <f t="shared" si="206"/>
        <v>0</v>
      </c>
      <c r="Y562" s="25">
        <f t="shared" si="226"/>
        <v>525</v>
      </c>
      <c r="Z562" s="24">
        <f t="shared" si="227"/>
        <v>3.3</v>
      </c>
      <c r="AA562" s="24">
        <f t="shared" si="228"/>
        <v>393.61053719208343</v>
      </c>
      <c r="AB562" s="24">
        <f t="shared" si="224"/>
        <v>196.67966534088134</v>
      </c>
    </row>
    <row r="563" spans="1:28" ht="14.65" thickBot="1" x14ac:dyDescent="0.5">
      <c r="A563" s="27" t="s">
        <v>620</v>
      </c>
      <c r="B563" s="27">
        <v>62.5</v>
      </c>
      <c r="C563" s="27">
        <f t="shared" si="212"/>
        <v>62.5</v>
      </c>
      <c r="D563" s="4">
        <f t="shared" si="213"/>
        <v>0</v>
      </c>
      <c r="E563" s="4">
        <f t="shared" si="207"/>
        <v>0</v>
      </c>
      <c r="F563" s="4">
        <f t="shared" si="214"/>
        <v>25</v>
      </c>
      <c r="G563" s="4">
        <f t="shared" si="225"/>
        <v>14000</v>
      </c>
      <c r="H563">
        <f t="shared" si="208"/>
        <v>0</v>
      </c>
      <c r="I563" s="24">
        <f t="shared" si="215"/>
        <v>0</v>
      </c>
      <c r="J563" s="24">
        <f t="shared" si="216"/>
        <v>0</v>
      </c>
      <c r="K563" s="24">
        <f t="shared" si="217"/>
        <v>0</v>
      </c>
      <c r="L563" s="25">
        <f t="shared" si="218"/>
        <v>0</v>
      </c>
      <c r="M563" s="24">
        <f t="shared" si="219"/>
        <v>0</v>
      </c>
      <c r="N563" s="19">
        <f t="shared" si="205"/>
        <v>0</v>
      </c>
      <c r="O563" s="19">
        <f t="shared" si="220"/>
        <v>0</v>
      </c>
      <c r="P563" s="19">
        <f t="shared" si="221"/>
        <v>32.131739816948752</v>
      </c>
      <c r="Q563" s="24">
        <f t="shared" si="229"/>
        <v>0</v>
      </c>
      <c r="R563" s="34">
        <f t="shared" si="222"/>
        <v>11</v>
      </c>
      <c r="S563" s="24">
        <f t="shared" si="209"/>
        <v>0</v>
      </c>
      <c r="T563" s="24">
        <f t="shared" si="210"/>
        <v>0</v>
      </c>
      <c r="U563" s="24">
        <f t="shared" si="211"/>
        <v>0</v>
      </c>
      <c r="V563" s="4">
        <f t="shared" si="223"/>
        <v>0</v>
      </c>
      <c r="W563" s="4">
        <f t="shared" si="206"/>
        <v>0</v>
      </c>
      <c r="Y563" s="25">
        <f t="shared" si="226"/>
        <v>525</v>
      </c>
      <c r="Z563" s="24">
        <f t="shared" si="227"/>
        <v>3.3</v>
      </c>
      <c r="AA563" s="24">
        <f t="shared" si="228"/>
        <v>393.61053719208343</v>
      </c>
      <c r="AB563" s="24">
        <f t="shared" si="224"/>
        <v>196.67966534088134</v>
      </c>
    </row>
    <row r="564" spans="1:28" ht="14.65" thickBot="1" x14ac:dyDescent="0.5">
      <c r="A564" s="27" t="s">
        <v>621</v>
      </c>
      <c r="B564" s="27">
        <v>62.5</v>
      </c>
      <c r="C564" s="27">
        <f t="shared" si="212"/>
        <v>62.5</v>
      </c>
      <c r="D564" s="4">
        <f t="shared" si="213"/>
        <v>0</v>
      </c>
      <c r="E564" s="4">
        <f t="shared" si="207"/>
        <v>0</v>
      </c>
      <c r="F564" s="4">
        <f t="shared" si="214"/>
        <v>25</v>
      </c>
      <c r="G564" s="4">
        <f t="shared" si="225"/>
        <v>14025</v>
      </c>
      <c r="H564">
        <f t="shared" si="208"/>
        <v>1</v>
      </c>
      <c r="I564" s="24">
        <f t="shared" si="215"/>
        <v>0</v>
      </c>
      <c r="J564" s="24">
        <f t="shared" si="216"/>
        <v>0</v>
      </c>
      <c r="K564" s="24">
        <f t="shared" si="217"/>
        <v>0</v>
      </c>
      <c r="L564" s="25">
        <f t="shared" si="218"/>
        <v>0</v>
      </c>
      <c r="M564" s="24">
        <f t="shared" si="219"/>
        <v>0</v>
      </c>
      <c r="N564" s="19">
        <f t="shared" si="205"/>
        <v>0</v>
      </c>
      <c r="O564" s="19">
        <f t="shared" si="220"/>
        <v>0</v>
      </c>
      <c r="P564" s="19">
        <f t="shared" si="221"/>
        <v>32.131739816948752</v>
      </c>
      <c r="Q564" s="24">
        <f t="shared" si="229"/>
        <v>0</v>
      </c>
      <c r="R564" s="34">
        <f t="shared" si="222"/>
        <v>11</v>
      </c>
      <c r="S564" s="24">
        <f t="shared" si="209"/>
        <v>0</v>
      </c>
      <c r="T564" s="24">
        <f t="shared" si="210"/>
        <v>0</v>
      </c>
      <c r="U564" s="24">
        <f t="shared" si="211"/>
        <v>0</v>
      </c>
      <c r="V564" s="4">
        <f t="shared" si="223"/>
        <v>0</v>
      </c>
      <c r="W564" s="4">
        <f t="shared" si="206"/>
        <v>0</v>
      </c>
      <c r="Y564" s="25">
        <f t="shared" si="226"/>
        <v>525</v>
      </c>
      <c r="Z564" s="24">
        <f t="shared" si="227"/>
        <v>3.3</v>
      </c>
      <c r="AA564" s="24">
        <f t="shared" si="228"/>
        <v>393.61053719208343</v>
      </c>
      <c r="AB564" s="24">
        <f t="shared" si="224"/>
        <v>196.67966534088134</v>
      </c>
    </row>
    <row r="565" spans="1:28" ht="14.65" thickBot="1" x14ac:dyDescent="0.5">
      <c r="A565" s="27" t="s">
        <v>622</v>
      </c>
      <c r="B565" s="27">
        <v>62.5</v>
      </c>
      <c r="C565" s="27">
        <f t="shared" si="212"/>
        <v>62.5</v>
      </c>
      <c r="D565" s="4">
        <f t="shared" si="213"/>
        <v>0</v>
      </c>
      <c r="E565" s="4">
        <f t="shared" si="207"/>
        <v>0</v>
      </c>
      <c r="F565" s="4">
        <f t="shared" si="214"/>
        <v>25</v>
      </c>
      <c r="G565" s="4">
        <f t="shared" si="225"/>
        <v>14050</v>
      </c>
      <c r="H565">
        <f t="shared" si="208"/>
        <v>2</v>
      </c>
      <c r="I565" s="24">
        <f t="shared" si="215"/>
        <v>0</v>
      </c>
      <c r="J565" s="24">
        <f t="shared" si="216"/>
        <v>0</v>
      </c>
      <c r="K565" s="24">
        <f t="shared" si="217"/>
        <v>0</v>
      </c>
      <c r="L565" s="25">
        <f t="shared" si="218"/>
        <v>0</v>
      </c>
      <c r="M565" s="24">
        <f t="shared" si="219"/>
        <v>0</v>
      </c>
      <c r="N565" s="19">
        <f t="shared" si="205"/>
        <v>0</v>
      </c>
      <c r="O565" s="19">
        <f t="shared" si="220"/>
        <v>0</v>
      </c>
      <c r="P565" s="19">
        <f t="shared" si="221"/>
        <v>32.131739816948752</v>
      </c>
      <c r="Q565" s="24">
        <f t="shared" si="229"/>
        <v>0</v>
      </c>
      <c r="R565" s="34">
        <f t="shared" si="222"/>
        <v>11</v>
      </c>
      <c r="S565" s="24">
        <f t="shared" si="209"/>
        <v>0</v>
      </c>
      <c r="T565" s="24">
        <f t="shared" si="210"/>
        <v>0</v>
      </c>
      <c r="U565" s="24">
        <f t="shared" si="211"/>
        <v>0</v>
      </c>
      <c r="V565" s="4">
        <f t="shared" si="223"/>
        <v>0</v>
      </c>
      <c r="W565" s="4">
        <f t="shared" si="206"/>
        <v>0</v>
      </c>
      <c r="Y565" s="25">
        <f t="shared" si="226"/>
        <v>525</v>
      </c>
      <c r="Z565" s="24">
        <f t="shared" si="227"/>
        <v>3.3</v>
      </c>
      <c r="AA565" s="24">
        <f t="shared" si="228"/>
        <v>393.61053719208343</v>
      </c>
      <c r="AB565" s="24">
        <f t="shared" si="224"/>
        <v>196.67966534088134</v>
      </c>
    </row>
    <row r="566" spans="1:28" ht="14.65" thickBot="1" x14ac:dyDescent="0.5">
      <c r="A566" s="27" t="s">
        <v>623</v>
      </c>
      <c r="B566" s="27">
        <v>62.5</v>
      </c>
      <c r="C566" s="27">
        <f t="shared" si="212"/>
        <v>62.5</v>
      </c>
      <c r="D566" s="4">
        <f t="shared" si="213"/>
        <v>0</v>
      </c>
      <c r="E566" s="4">
        <f t="shared" si="207"/>
        <v>0</v>
      </c>
      <c r="F566" s="4">
        <f t="shared" si="214"/>
        <v>25</v>
      </c>
      <c r="G566" s="4">
        <f t="shared" si="225"/>
        <v>14075</v>
      </c>
      <c r="H566">
        <f t="shared" si="208"/>
        <v>3</v>
      </c>
      <c r="I566" s="24">
        <f t="shared" si="215"/>
        <v>0</v>
      </c>
      <c r="J566" s="24">
        <f t="shared" si="216"/>
        <v>0</v>
      </c>
      <c r="K566" s="24">
        <f t="shared" si="217"/>
        <v>0</v>
      </c>
      <c r="L566" s="25">
        <f t="shared" si="218"/>
        <v>0</v>
      </c>
      <c r="M566" s="24">
        <f t="shared" si="219"/>
        <v>0</v>
      </c>
      <c r="N566" s="19">
        <f t="shared" si="205"/>
        <v>0</v>
      </c>
      <c r="O566" s="19">
        <f t="shared" si="220"/>
        <v>0</v>
      </c>
      <c r="P566" s="19">
        <f t="shared" si="221"/>
        <v>32.131739816948752</v>
      </c>
      <c r="Q566" s="24">
        <f t="shared" si="229"/>
        <v>0</v>
      </c>
      <c r="R566" s="34">
        <f t="shared" si="222"/>
        <v>11</v>
      </c>
      <c r="S566" s="24">
        <f t="shared" si="209"/>
        <v>0</v>
      </c>
      <c r="T566" s="24">
        <f t="shared" si="210"/>
        <v>0</v>
      </c>
      <c r="U566" s="24">
        <f t="shared" si="211"/>
        <v>0</v>
      </c>
      <c r="V566" s="4">
        <f t="shared" si="223"/>
        <v>0</v>
      </c>
      <c r="W566" s="4">
        <f t="shared" si="206"/>
        <v>0</v>
      </c>
      <c r="Y566" s="25">
        <f t="shared" si="226"/>
        <v>525</v>
      </c>
      <c r="Z566" s="24">
        <f t="shared" si="227"/>
        <v>3.3</v>
      </c>
      <c r="AA566" s="24">
        <f t="shared" si="228"/>
        <v>393.61053719208343</v>
      </c>
      <c r="AB566" s="24">
        <f t="shared" si="224"/>
        <v>196.67966534088134</v>
      </c>
    </row>
    <row r="567" spans="1:28" ht="14.65" thickBot="1" x14ac:dyDescent="0.5">
      <c r="A567" s="27" t="s">
        <v>624</v>
      </c>
      <c r="B567" s="27">
        <v>62.5</v>
      </c>
      <c r="C567" s="27">
        <f t="shared" si="212"/>
        <v>62.5</v>
      </c>
      <c r="D567" s="4">
        <f t="shared" si="213"/>
        <v>0</v>
      </c>
      <c r="E567" s="4">
        <f t="shared" si="207"/>
        <v>0</v>
      </c>
      <c r="F567" s="4">
        <f t="shared" si="214"/>
        <v>25</v>
      </c>
      <c r="G567" s="4">
        <f t="shared" si="225"/>
        <v>14100</v>
      </c>
      <c r="H567">
        <f t="shared" si="208"/>
        <v>0</v>
      </c>
      <c r="I567" s="24">
        <f t="shared" si="215"/>
        <v>0</v>
      </c>
      <c r="J567" s="24">
        <f t="shared" si="216"/>
        <v>0</v>
      </c>
      <c r="K567" s="24">
        <f t="shared" si="217"/>
        <v>0</v>
      </c>
      <c r="L567" s="25">
        <f t="shared" si="218"/>
        <v>0</v>
      </c>
      <c r="M567" s="24">
        <f t="shared" si="219"/>
        <v>0</v>
      </c>
      <c r="N567" s="19">
        <f t="shared" si="205"/>
        <v>0</v>
      </c>
      <c r="O567" s="19">
        <f t="shared" si="220"/>
        <v>0</v>
      </c>
      <c r="P567" s="19">
        <f t="shared" si="221"/>
        <v>32.131739816948752</v>
      </c>
      <c r="Q567" s="24">
        <f t="shared" si="229"/>
        <v>0</v>
      </c>
      <c r="R567" s="34">
        <f t="shared" si="222"/>
        <v>11</v>
      </c>
      <c r="S567" s="24">
        <f t="shared" si="209"/>
        <v>0</v>
      </c>
      <c r="T567" s="24">
        <f t="shared" si="210"/>
        <v>0</v>
      </c>
      <c r="U567" s="24">
        <f t="shared" si="211"/>
        <v>0</v>
      </c>
      <c r="V567" s="4">
        <f t="shared" si="223"/>
        <v>0</v>
      </c>
      <c r="W567" s="4">
        <f t="shared" si="206"/>
        <v>0</v>
      </c>
      <c r="Y567" s="25">
        <f t="shared" si="226"/>
        <v>525</v>
      </c>
      <c r="Z567" s="24">
        <f t="shared" si="227"/>
        <v>3.3</v>
      </c>
      <c r="AA567" s="24">
        <f t="shared" si="228"/>
        <v>393.61053719208343</v>
      </c>
      <c r="AB567" s="24">
        <f t="shared" si="224"/>
        <v>196.67966534088134</v>
      </c>
    </row>
    <row r="568" spans="1:28" ht="14.65" thickBot="1" x14ac:dyDescent="0.5">
      <c r="A568" s="27" t="s">
        <v>625</v>
      </c>
      <c r="B568" s="27">
        <v>62.5</v>
      </c>
      <c r="C568" s="27">
        <f t="shared" si="212"/>
        <v>62.5</v>
      </c>
      <c r="D568" s="4">
        <f t="shared" si="213"/>
        <v>0</v>
      </c>
      <c r="E568" s="4">
        <f t="shared" si="207"/>
        <v>0</v>
      </c>
      <c r="F568" s="4">
        <f t="shared" si="214"/>
        <v>25</v>
      </c>
      <c r="G568" s="4">
        <f t="shared" si="225"/>
        <v>14125</v>
      </c>
      <c r="H568">
        <f t="shared" si="208"/>
        <v>1</v>
      </c>
      <c r="I568" s="24">
        <f t="shared" si="215"/>
        <v>0</v>
      </c>
      <c r="J568" s="24">
        <f t="shared" si="216"/>
        <v>0</v>
      </c>
      <c r="K568" s="24">
        <f t="shared" si="217"/>
        <v>0</v>
      </c>
      <c r="L568" s="25">
        <f t="shared" si="218"/>
        <v>0</v>
      </c>
      <c r="M568" s="24">
        <f t="shared" si="219"/>
        <v>0</v>
      </c>
      <c r="N568" s="19">
        <f t="shared" si="205"/>
        <v>0</v>
      </c>
      <c r="O568" s="19">
        <f t="shared" si="220"/>
        <v>0</v>
      </c>
      <c r="P568" s="19">
        <f t="shared" si="221"/>
        <v>32.131739816948752</v>
      </c>
      <c r="Q568" s="24">
        <f t="shared" si="229"/>
        <v>0</v>
      </c>
      <c r="R568" s="34">
        <f t="shared" si="222"/>
        <v>11</v>
      </c>
      <c r="S568" s="24">
        <f t="shared" si="209"/>
        <v>0</v>
      </c>
      <c r="T568" s="24">
        <f t="shared" si="210"/>
        <v>0</v>
      </c>
      <c r="U568" s="24">
        <f t="shared" si="211"/>
        <v>0</v>
      </c>
      <c r="V568" s="4">
        <f t="shared" si="223"/>
        <v>0</v>
      </c>
      <c r="W568" s="4">
        <f t="shared" si="206"/>
        <v>0</v>
      </c>
      <c r="Y568" s="25">
        <f t="shared" si="226"/>
        <v>525</v>
      </c>
      <c r="Z568" s="24">
        <f t="shared" si="227"/>
        <v>3.3</v>
      </c>
      <c r="AA568" s="24">
        <f t="shared" si="228"/>
        <v>393.61053719208343</v>
      </c>
      <c r="AB568" s="24">
        <f t="shared" si="224"/>
        <v>196.67966534088134</v>
      </c>
    </row>
    <row r="569" spans="1:28" ht="14.65" thickBot="1" x14ac:dyDescent="0.5">
      <c r="A569" s="27" t="s">
        <v>626</v>
      </c>
      <c r="B569" s="27">
        <v>62.5</v>
      </c>
      <c r="C569" s="27">
        <f t="shared" si="212"/>
        <v>62.5</v>
      </c>
      <c r="D569" s="4">
        <f t="shared" si="213"/>
        <v>0</v>
      </c>
      <c r="E569" s="4">
        <f t="shared" si="207"/>
        <v>0</v>
      </c>
      <c r="F569" s="4">
        <f t="shared" si="214"/>
        <v>25</v>
      </c>
      <c r="G569" s="4">
        <f t="shared" si="225"/>
        <v>14150</v>
      </c>
      <c r="H569">
        <f t="shared" si="208"/>
        <v>2</v>
      </c>
      <c r="I569" s="24">
        <f t="shared" si="215"/>
        <v>0</v>
      </c>
      <c r="J569" s="24">
        <f t="shared" si="216"/>
        <v>0</v>
      </c>
      <c r="K569" s="24">
        <f t="shared" si="217"/>
        <v>0</v>
      </c>
      <c r="L569" s="25">
        <f t="shared" si="218"/>
        <v>0</v>
      </c>
      <c r="M569" s="24">
        <f t="shared" si="219"/>
        <v>0</v>
      </c>
      <c r="N569" s="19">
        <f t="shared" si="205"/>
        <v>0</v>
      </c>
      <c r="O569" s="19">
        <f t="shared" si="220"/>
        <v>0</v>
      </c>
      <c r="P569" s="19">
        <f t="shared" si="221"/>
        <v>32.131739816948752</v>
      </c>
      <c r="Q569" s="24">
        <f t="shared" si="229"/>
        <v>0</v>
      </c>
      <c r="R569" s="34">
        <f t="shared" si="222"/>
        <v>11</v>
      </c>
      <c r="S569" s="24">
        <f t="shared" si="209"/>
        <v>0</v>
      </c>
      <c r="T569" s="24">
        <f t="shared" si="210"/>
        <v>0</v>
      </c>
      <c r="U569" s="24">
        <f t="shared" si="211"/>
        <v>0</v>
      </c>
      <c r="V569" s="4">
        <f t="shared" si="223"/>
        <v>0</v>
      </c>
      <c r="W569" s="4">
        <f t="shared" si="206"/>
        <v>0</v>
      </c>
      <c r="Y569" s="25">
        <f t="shared" si="226"/>
        <v>525</v>
      </c>
      <c r="Z569" s="24">
        <f t="shared" si="227"/>
        <v>3.3</v>
      </c>
      <c r="AA569" s="24">
        <f t="shared" si="228"/>
        <v>393.61053719208343</v>
      </c>
      <c r="AB569" s="24">
        <f t="shared" si="224"/>
        <v>196.67966534088134</v>
      </c>
    </row>
    <row r="570" spans="1:28" ht="14.65" thickBot="1" x14ac:dyDescent="0.5">
      <c r="A570" s="27" t="s">
        <v>627</v>
      </c>
      <c r="B570" s="27">
        <v>62.5</v>
      </c>
      <c r="C570" s="27">
        <f t="shared" si="212"/>
        <v>62.5</v>
      </c>
      <c r="D570" s="4">
        <f t="shared" si="213"/>
        <v>0</v>
      </c>
      <c r="E570" s="4">
        <f t="shared" si="207"/>
        <v>0</v>
      </c>
      <c r="F570" s="4">
        <f t="shared" si="214"/>
        <v>25</v>
      </c>
      <c r="G570" s="4">
        <f t="shared" si="225"/>
        <v>14175</v>
      </c>
      <c r="H570">
        <f t="shared" si="208"/>
        <v>3</v>
      </c>
      <c r="I570" s="24">
        <f t="shared" si="215"/>
        <v>0</v>
      </c>
      <c r="J570" s="24">
        <f t="shared" si="216"/>
        <v>0</v>
      </c>
      <c r="K570" s="24">
        <f t="shared" si="217"/>
        <v>0</v>
      </c>
      <c r="L570" s="25">
        <f t="shared" si="218"/>
        <v>0</v>
      </c>
      <c r="M570" s="24">
        <f t="shared" si="219"/>
        <v>0</v>
      </c>
      <c r="N570" s="19">
        <f t="shared" si="205"/>
        <v>0</v>
      </c>
      <c r="O570" s="19">
        <f t="shared" si="220"/>
        <v>0</v>
      </c>
      <c r="P570" s="19">
        <f t="shared" si="221"/>
        <v>32.131739816948752</v>
      </c>
      <c r="Q570" s="24">
        <f t="shared" si="229"/>
        <v>0</v>
      </c>
      <c r="R570" s="34">
        <f t="shared" si="222"/>
        <v>11</v>
      </c>
      <c r="S570" s="24">
        <f t="shared" si="209"/>
        <v>0</v>
      </c>
      <c r="T570" s="24">
        <f t="shared" si="210"/>
        <v>0</v>
      </c>
      <c r="U570" s="24">
        <f t="shared" si="211"/>
        <v>0</v>
      </c>
      <c r="V570" s="4">
        <f t="shared" si="223"/>
        <v>0</v>
      </c>
      <c r="W570" s="4">
        <f t="shared" si="206"/>
        <v>0</v>
      </c>
      <c r="Y570" s="25">
        <f t="shared" si="226"/>
        <v>525</v>
      </c>
      <c r="Z570" s="24">
        <f t="shared" si="227"/>
        <v>3.3</v>
      </c>
      <c r="AA570" s="24">
        <f t="shared" si="228"/>
        <v>393.61053719208343</v>
      </c>
      <c r="AB570" s="24">
        <f t="shared" si="224"/>
        <v>196.67966534088134</v>
      </c>
    </row>
    <row r="571" spans="1:28" ht="14.65" thickBot="1" x14ac:dyDescent="0.5">
      <c r="A571" s="27" t="s">
        <v>628</v>
      </c>
      <c r="B571" s="27">
        <v>62.5</v>
      </c>
      <c r="C571" s="27">
        <f t="shared" si="212"/>
        <v>62.5</v>
      </c>
      <c r="D571" s="4">
        <f t="shared" si="213"/>
        <v>0</v>
      </c>
      <c r="E571" s="4">
        <f t="shared" si="207"/>
        <v>0</v>
      </c>
      <c r="F571" s="4">
        <f t="shared" si="214"/>
        <v>25</v>
      </c>
      <c r="G571" s="4">
        <f t="shared" si="225"/>
        <v>14200</v>
      </c>
      <c r="H571">
        <f t="shared" si="208"/>
        <v>0</v>
      </c>
      <c r="I571" s="24">
        <f t="shared" si="215"/>
        <v>0</v>
      </c>
      <c r="J571" s="24">
        <f t="shared" si="216"/>
        <v>0</v>
      </c>
      <c r="K571" s="24">
        <f t="shared" si="217"/>
        <v>0</v>
      </c>
      <c r="L571" s="25">
        <f t="shared" si="218"/>
        <v>0</v>
      </c>
      <c r="M571" s="24">
        <f t="shared" si="219"/>
        <v>0</v>
      </c>
      <c r="N571" s="19">
        <f t="shared" si="205"/>
        <v>0</v>
      </c>
      <c r="O571" s="19">
        <f t="shared" si="220"/>
        <v>0</v>
      </c>
      <c r="P571" s="19">
        <f t="shared" si="221"/>
        <v>32.131739816948752</v>
      </c>
      <c r="Q571" s="24">
        <f t="shared" si="229"/>
        <v>0</v>
      </c>
      <c r="R571" s="34">
        <f t="shared" si="222"/>
        <v>11</v>
      </c>
      <c r="S571" s="24">
        <f t="shared" si="209"/>
        <v>0</v>
      </c>
      <c r="T571" s="24">
        <f t="shared" si="210"/>
        <v>0</v>
      </c>
      <c r="U571" s="24">
        <f t="shared" si="211"/>
        <v>0</v>
      </c>
      <c r="V571" s="4">
        <f t="shared" si="223"/>
        <v>0</v>
      </c>
      <c r="W571" s="4">
        <f t="shared" si="206"/>
        <v>0</v>
      </c>
      <c r="Y571" s="25">
        <f t="shared" si="226"/>
        <v>525</v>
      </c>
      <c r="Z571" s="24">
        <f t="shared" si="227"/>
        <v>3.3</v>
      </c>
      <c r="AA571" s="24">
        <f t="shared" si="228"/>
        <v>393.61053719208343</v>
      </c>
      <c r="AB571" s="24">
        <f t="shared" si="224"/>
        <v>196.67966534088134</v>
      </c>
    </row>
    <row r="572" spans="1:28" ht="14.65" thickBot="1" x14ac:dyDescent="0.5">
      <c r="A572" s="27" t="s">
        <v>629</v>
      </c>
      <c r="B572" s="27">
        <v>62.5</v>
      </c>
      <c r="C572" s="27">
        <f t="shared" si="212"/>
        <v>62.5</v>
      </c>
      <c r="D572" s="4">
        <f t="shared" si="213"/>
        <v>0</v>
      </c>
      <c r="E572" s="4">
        <f t="shared" si="207"/>
        <v>0</v>
      </c>
      <c r="F572" s="4">
        <f t="shared" si="214"/>
        <v>25</v>
      </c>
      <c r="G572" s="4">
        <f t="shared" si="225"/>
        <v>14225</v>
      </c>
      <c r="H572">
        <f t="shared" si="208"/>
        <v>1</v>
      </c>
      <c r="I572" s="24">
        <f t="shared" si="215"/>
        <v>0</v>
      </c>
      <c r="J572" s="24">
        <f t="shared" si="216"/>
        <v>0</v>
      </c>
      <c r="K572" s="24">
        <f t="shared" si="217"/>
        <v>0</v>
      </c>
      <c r="L572" s="25">
        <f t="shared" si="218"/>
        <v>0</v>
      </c>
      <c r="M572" s="24">
        <f t="shared" si="219"/>
        <v>0</v>
      </c>
      <c r="N572" s="19">
        <f t="shared" si="205"/>
        <v>0</v>
      </c>
      <c r="O572" s="19">
        <f t="shared" si="220"/>
        <v>0</v>
      </c>
      <c r="P572" s="19">
        <f t="shared" si="221"/>
        <v>32.131739816948752</v>
      </c>
      <c r="Q572" s="24">
        <f t="shared" si="229"/>
        <v>0</v>
      </c>
      <c r="R572" s="34">
        <f t="shared" si="222"/>
        <v>11</v>
      </c>
      <c r="S572" s="24">
        <f t="shared" si="209"/>
        <v>0</v>
      </c>
      <c r="T572" s="24">
        <f t="shared" si="210"/>
        <v>0</v>
      </c>
      <c r="U572" s="24">
        <f t="shared" si="211"/>
        <v>0</v>
      </c>
      <c r="V572" s="4">
        <f t="shared" si="223"/>
        <v>0</v>
      </c>
      <c r="W572" s="4">
        <f t="shared" si="206"/>
        <v>0</v>
      </c>
      <c r="Y572" s="25">
        <f t="shared" si="226"/>
        <v>525</v>
      </c>
      <c r="Z572" s="24">
        <f t="shared" si="227"/>
        <v>3.3</v>
      </c>
      <c r="AA572" s="24">
        <f t="shared" si="228"/>
        <v>393.61053719208343</v>
      </c>
      <c r="AB572" s="24">
        <f t="shared" si="224"/>
        <v>196.67966534088134</v>
      </c>
    </row>
    <row r="573" spans="1:28" ht="14.65" thickBot="1" x14ac:dyDescent="0.5">
      <c r="A573" s="27" t="s">
        <v>630</v>
      </c>
      <c r="B573" s="27">
        <v>62.5</v>
      </c>
      <c r="C573" s="27">
        <f t="shared" si="212"/>
        <v>62.5</v>
      </c>
      <c r="D573" s="4">
        <f t="shared" si="213"/>
        <v>0</v>
      </c>
      <c r="E573" s="4">
        <f t="shared" si="207"/>
        <v>0</v>
      </c>
      <c r="F573" s="4">
        <f t="shared" si="214"/>
        <v>25</v>
      </c>
      <c r="G573" s="4">
        <f t="shared" si="225"/>
        <v>14250</v>
      </c>
      <c r="H573">
        <f t="shared" si="208"/>
        <v>2</v>
      </c>
      <c r="I573" s="24">
        <f t="shared" si="215"/>
        <v>0</v>
      </c>
      <c r="J573" s="24">
        <f t="shared" si="216"/>
        <v>0</v>
      </c>
      <c r="K573" s="24">
        <f t="shared" si="217"/>
        <v>0</v>
      </c>
      <c r="L573" s="25">
        <f t="shared" si="218"/>
        <v>0</v>
      </c>
      <c r="M573" s="24">
        <f t="shared" si="219"/>
        <v>0</v>
      </c>
      <c r="N573" s="19">
        <f t="shared" si="205"/>
        <v>0</v>
      </c>
      <c r="O573" s="19">
        <f t="shared" si="220"/>
        <v>0</v>
      </c>
      <c r="P573" s="19">
        <f t="shared" si="221"/>
        <v>32.131739816948752</v>
      </c>
      <c r="Q573" s="24">
        <f t="shared" si="229"/>
        <v>0</v>
      </c>
      <c r="R573" s="34">
        <f t="shared" si="222"/>
        <v>11</v>
      </c>
      <c r="S573" s="24">
        <f t="shared" si="209"/>
        <v>0</v>
      </c>
      <c r="T573" s="24">
        <f t="shared" si="210"/>
        <v>0</v>
      </c>
      <c r="U573" s="24">
        <f t="shared" si="211"/>
        <v>0</v>
      </c>
      <c r="V573" s="4">
        <f t="shared" si="223"/>
        <v>0</v>
      </c>
      <c r="W573" s="4">
        <f t="shared" si="206"/>
        <v>0</v>
      </c>
      <c r="Y573" s="25">
        <f t="shared" si="226"/>
        <v>525</v>
      </c>
      <c r="Z573" s="24">
        <f t="shared" si="227"/>
        <v>3.3</v>
      </c>
      <c r="AA573" s="24">
        <f t="shared" si="228"/>
        <v>393.61053719208343</v>
      </c>
      <c r="AB573" s="24">
        <f t="shared" si="224"/>
        <v>196.67966534088134</v>
      </c>
    </row>
    <row r="574" spans="1:28" ht="14.65" thickBot="1" x14ac:dyDescent="0.5">
      <c r="A574" s="27" t="s">
        <v>631</v>
      </c>
      <c r="B574" s="27">
        <v>62.5</v>
      </c>
      <c r="C574" s="27">
        <f t="shared" si="212"/>
        <v>62.5</v>
      </c>
      <c r="D574" s="4">
        <f t="shared" si="213"/>
        <v>0</v>
      </c>
      <c r="E574" s="4">
        <f t="shared" si="207"/>
        <v>0</v>
      </c>
      <c r="F574" s="4">
        <f t="shared" si="214"/>
        <v>25</v>
      </c>
      <c r="G574" s="4">
        <f t="shared" si="225"/>
        <v>14275</v>
      </c>
      <c r="H574">
        <f t="shared" si="208"/>
        <v>3</v>
      </c>
      <c r="I574" s="24">
        <f t="shared" si="215"/>
        <v>0</v>
      </c>
      <c r="J574" s="24">
        <f t="shared" si="216"/>
        <v>0</v>
      </c>
      <c r="K574" s="24">
        <f t="shared" si="217"/>
        <v>0</v>
      </c>
      <c r="L574" s="25">
        <f t="shared" si="218"/>
        <v>0</v>
      </c>
      <c r="M574" s="24">
        <f t="shared" si="219"/>
        <v>0</v>
      </c>
      <c r="N574" s="19">
        <f t="shared" si="205"/>
        <v>0</v>
      </c>
      <c r="O574" s="19">
        <f t="shared" si="220"/>
        <v>0</v>
      </c>
      <c r="P574" s="19">
        <f t="shared" si="221"/>
        <v>32.131739816948752</v>
      </c>
      <c r="Q574" s="24">
        <f t="shared" si="229"/>
        <v>0</v>
      </c>
      <c r="R574" s="34">
        <f t="shared" si="222"/>
        <v>11</v>
      </c>
      <c r="S574" s="24">
        <f t="shared" si="209"/>
        <v>0</v>
      </c>
      <c r="T574" s="24">
        <f t="shared" si="210"/>
        <v>0</v>
      </c>
      <c r="U574" s="24">
        <f t="shared" si="211"/>
        <v>0</v>
      </c>
      <c r="V574" s="4">
        <f t="shared" si="223"/>
        <v>0</v>
      </c>
      <c r="W574" s="4">
        <f t="shared" si="206"/>
        <v>0</v>
      </c>
      <c r="Y574" s="25">
        <f t="shared" si="226"/>
        <v>525</v>
      </c>
      <c r="Z574" s="24">
        <f t="shared" si="227"/>
        <v>3.3</v>
      </c>
      <c r="AA574" s="24">
        <f t="shared" si="228"/>
        <v>393.61053719208343</v>
      </c>
      <c r="AB574" s="24">
        <f t="shared" si="224"/>
        <v>196.67966534088134</v>
      </c>
    </row>
    <row r="575" spans="1:28" ht="14.65" thickBot="1" x14ac:dyDescent="0.5">
      <c r="A575" s="27" t="s">
        <v>632</v>
      </c>
      <c r="B575" s="27">
        <v>62.5</v>
      </c>
      <c r="C575" s="27">
        <f t="shared" si="212"/>
        <v>62.5</v>
      </c>
      <c r="D575" s="4">
        <f t="shared" si="213"/>
        <v>0</v>
      </c>
      <c r="E575" s="4">
        <f t="shared" si="207"/>
        <v>0</v>
      </c>
      <c r="F575" s="4">
        <f t="shared" si="214"/>
        <v>25</v>
      </c>
      <c r="G575" s="4">
        <f t="shared" si="225"/>
        <v>14300</v>
      </c>
      <c r="H575">
        <f t="shared" si="208"/>
        <v>0</v>
      </c>
      <c r="I575" s="24">
        <f t="shared" si="215"/>
        <v>0</v>
      </c>
      <c r="J575" s="24">
        <f t="shared" si="216"/>
        <v>0</v>
      </c>
      <c r="K575" s="24">
        <f t="shared" si="217"/>
        <v>0</v>
      </c>
      <c r="L575" s="25">
        <f t="shared" si="218"/>
        <v>0</v>
      </c>
      <c r="M575" s="24">
        <f t="shared" si="219"/>
        <v>0</v>
      </c>
      <c r="N575" s="19">
        <f t="shared" si="205"/>
        <v>0</v>
      </c>
      <c r="O575" s="19">
        <f t="shared" si="220"/>
        <v>0</v>
      </c>
      <c r="P575" s="19">
        <f t="shared" si="221"/>
        <v>32.131739816948752</v>
      </c>
      <c r="Q575" s="24">
        <f t="shared" si="229"/>
        <v>0</v>
      </c>
      <c r="R575" s="34">
        <f t="shared" si="222"/>
        <v>11</v>
      </c>
      <c r="S575" s="24">
        <f t="shared" si="209"/>
        <v>0</v>
      </c>
      <c r="T575" s="24">
        <f t="shared" si="210"/>
        <v>0</v>
      </c>
      <c r="U575" s="24">
        <f t="shared" si="211"/>
        <v>0</v>
      </c>
      <c r="V575" s="4">
        <f t="shared" si="223"/>
        <v>0</v>
      </c>
      <c r="W575" s="4">
        <f t="shared" si="206"/>
        <v>0</v>
      </c>
      <c r="Y575" s="25">
        <f t="shared" si="226"/>
        <v>525</v>
      </c>
      <c r="Z575" s="24">
        <f t="shared" si="227"/>
        <v>3.3</v>
      </c>
      <c r="AA575" s="24">
        <f t="shared" si="228"/>
        <v>393.61053719208343</v>
      </c>
      <c r="AB575" s="24">
        <f t="shared" si="224"/>
        <v>196.67966534088134</v>
      </c>
    </row>
    <row r="576" spans="1:28" ht="14.65" thickBot="1" x14ac:dyDescent="0.5">
      <c r="A576" s="27" t="s">
        <v>633</v>
      </c>
      <c r="B576" s="27">
        <v>62.5</v>
      </c>
      <c r="C576" s="27">
        <f t="shared" si="212"/>
        <v>62.5</v>
      </c>
      <c r="D576" s="4">
        <f t="shared" si="213"/>
        <v>0</v>
      </c>
      <c r="E576" s="4">
        <f t="shared" si="207"/>
        <v>0</v>
      </c>
      <c r="F576" s="4">
        <f t="shared" si="214"/>
        <v>25</v>
      </c>
      <c r="G576" s="4">
        <f t="shared" si="225"/>
        <v>14325</v>
      </c>
      <c r="H576">
        <f t="shared" si="208"/>
        <v>1</v>
      </c>
      <c r="I576" s="24">
        <f t="shared" si="215"/>
        <v>0</v>
      </c>
      <c r="J576" s="24">
        <f t="shared" si="216"/>
        <v>0</v>
      </c>
      <c r="K576" s="24">
        <f t="shared" si="217"/>
        <v>0</v>
      </c>
      <c r="L576" s="25">
        <f t="shared" si="218"/>
        <v>0</v>
      </c>
      <c r="M576" s="24">
        <f t="shared" si="219"/>
        <v>0</v>
      </c>
      <c r="N576" s="19">
        <f t="shared" si="205"/>
        <v>0</v>
      </c>
      <c r="O576" s="19">
        <f t="shared" si="220"/>
        <v>0</v>
      </c>
      <c r="P576" s="19">
        <f t="shared" si="221"/>
        <v>32.131739816948752</v>
      </c>
      <c r="Q576" s="24">
        <f t="shared" si="229"/>
        <v>0</v>
      </c>
      <c r="R576" s="34">
        <f t="shared" si="222"/>
        <v>11</v>
      </c>
      <c r="S576" s="24">
        <f t="shared" si="209"/>
        <v>0</v>
      </c>
      <c r="T576" s="24">
        <f t="shared" si="210"/>
        <v>0</v>
      </c>
      <c r="U576" s="24">
        <f t="shared" si="211"/>
        <v>0</v>
      </c>
      <c r="V576" s="4">
        <f t="shared" si="223"/>
        <v>0</v>
      </c>
      <c r="W576" s="4">
        <f t="shared" si="206"/>
        <v>0</v>
      </c>
      <c r="Y576" s="25">
        <f t="shared" si="226"/>
        <v>525</v>
      </c>
      <c r="Z576" s="24">
        <f t="shared" si="227"/>
        <v>3.3</v>
      </c>
      <c r="AA576" s="24">
        <f t="shared" si="228"/>
        <v>393.61053719208343</v>
      </c>
      <c r="AB576" s="24">
        <f t="shared" si="224"/>
        <v>196.67966534088134</v>
      </c>
    </row>
    <row r="577" spans="1:28" ht="14.65" thickBot="1" x14ac:dyDescent="0.5">
      <c r="A577" s="27" t="s">
        <v>634</v>
      </c>
      <c r="B577" s="27">
        <v>62.5</v>
      </c>
      <c r="C577" s="27">
        <f t="shared" si="212"/>
        <v>62.5</v>
      </c>
      <c r="D577" s="4">
        <f t="shared" si="213"/>
        <v>0</v>
      </c>
      <c r="E577" s="4">
        <f t="shared" si="207"/>
        <v>0</v>
      </c>
      <c r="F577" s="4">
        <f t="shared" si="214"/>
        <v>25</v>
      </c>
      <c r="G577" s="4">
        <f t="shared" si="225"/>
        <v>14350</v>
      </c>
      <c r="H577">
        <f t="shared" si="208"/>
        <v>2</v>
      </c>
      <c r="I577" s="24">
        <f t="shared" si="215"/>
        <v>0</v>
      </c>
      <c r="J577" s="24">
        <f t="shared" si="216"/>
        <v>0</v>
      </c>
      <c r="K577" s="24">
        <f t="shared" si="217"/>
        <v>0</v>
      </c>
      <c r="L577" s="25">
        <f t="shared" si="218"/>
        <v>0</v>
      </c>
      <c r="M577" s="24">
        <f t="shared" si="219"/>
        <v>0</v>
      </c>
      <c r="N577" s="19">
        <f t="shared" si="205"/>
        <v>0</v>
      </c>
      <c r="O577" s="19">
        <f t="shared" si="220"/>
        <v>0</v>
      </c>
      <c r="P577" s="19">
        <f t="shared" si="221"/>
        <v>32.131739816948752</v>
      </c>
      <c r="Q577" s="24">
        <f t="shared" si="229"/>
        <v>0</v>
      </c>
      <c r="R577" s="34">
        <f t="shared" si="222"/>
        <v>11</v>
      </c>
      <c r="S577" s="24">
        <f t="shared" si="209"/>
        <v>0</v>
      </c>
      <c r="T577" s="24">
        <f t="shared" si="210"/>
        <v>0</v>
      </c>
      <c r="U577" s="24">
        <f t="shared" si="211"/>
        <v>0</v>
      </c>
      <c r="V577" s="4">
        <f t="shared" si="223"/>
        <v>0</v>
      </c>
      <c r="W577" s="4">
        <f t="shared" si="206"/>
        <v>0</v>
      </c>
      <c r="Y577" s="25">
        <f t="shared" si="226"/>
        <v>525</v>
      </c>
      <c r="Z577" s="24">
        <f t="shared" si="227"/>
        <v>3.3</v>
      </c>
      <c r="AA577" s="24">
        <f t="shared" si="228"/>
        <v>393.61053719208343</v>
      </c>
      <c r="AB577" s="24">
        <f t="shared" si="224"/>
        <v>196.67966534088134</v>
      </c>
    </row>
    <row r="578" spans="1:28" ht="14.65" thickBot="1" x14ac:dyDescent="0.5">
      <c r="A578" s="27" t="s">
        <v>635</v>
      </c>
      <c r="B578" s="27">
        <v>62.5</v>
      </c>
      <c r="C578" s="27">
        <f t="shared" si="212"/>
        <v>62.5</v>
      </c>
      <c r="D578" s="4">
        <f t="shared" si="213"/>
        <v>0</v>
      </c>
      <c r="E578" s="4">
        <f t="shared" si="207"/>
        <v>0</v>
      </c>
      <c r="F578" s="4">
        <f t="shared" si="214"/>
        <v>25</v>
      </c>
      <c r="G578" s="4">
        <f t="shared" si="225"/>
        <v>14375</v>
      </c>
      <c r="H578">
        <f t="shared" si="208"/>
        <v>3</v>
      </c>
      <c r="I578" s="24">
        <f t="shared" si="215"/>
        <v>0</v>
      </c>
      <c r="J578" s="24">
        <f t="shared" si="216"/>
        <v>0</v>
      </c>
      <c r="K578" s="24">
        <f t="shared" si="217"/>
        <v>0</v>
      </c>
      <c r="L578" s="25">
        <f t="shared" si="218"/>
        <v>0</v>
      </c>
      <c r="M578" s="24">
        <f t="shared" si="219"/>
        <v>0</v>
      </c>
      <c r="N578" s="19">
        <f t="shared" si="205"/>
        <v>0</v>
      </c>
      <c r="O578" s="19">
        <f t="shared" si="220"/>
        <v>0</v>
      </c>
      <c r="P578" s="19">
        <f t="shared" si="221"/>
        <v>32.131739816948752</v>
      </c>
      <c r="Q578" s="24">
        <f t="shared" si="229"/>
        <v>0</v>
      </c>
      <c r="R578" s="34">
        <f t="shared" si="222"/>
        <v>11</v>
      </c>
      <c r="S578" s="24">
        <f t="shared" si="209"/>
        <v>0</v>
      </c>
      <c r="T578" s="24">
        <f t="shared" si="210"/>
        <v>0</v>
      </c>
      <c r="U578" s="24">
        <f t="shared" si="211"/>
        <v>0</v>
      </c>
      <c r="V578" s="4">
        <f t="shared" si="223"/>
        <v>0</v>
      </c>
      <c r="W578" s="4">
        <f t="shared" si="206"/>
        <v>0</v>
      </c>
      <c r="Y578" s="25">
        <f t="shared" si="226"/>
        <v>525</v>
      </c>
      <c r="Z578" s="24">
        <f t="shared" si="227"/>
        <v>3.3</v>
      </c>
      <c r="AA578" s="24">
        <f t="shared" si="228"/>
        <v>393.61053719208343</v>
      </c>
      <c r="AB578" s="24">
        <f t="shared" si="224"/>
        <v>196.67966534088134</v>
      </c>
    </row>
    <row r="579" spans="1:28" ht="14.65" thickBot="1" x14ac:dyDescent="0.5">
      <c r="A579" s="27" t="s">
        <v>636</v>
      </c>
      <c r="B579" s="27">
        <v>62.5</v>
      </c>
      <c r="C579" s="27">
        <f t="shared" si="212"/>
        <v>62.5</v>
      </c>
      <c r="D579" s="4">
        <f t="shared" si="213"/>
        <v>0</v>
      </c>
      <c r="E579" s="4">
        <f t="shared" si="207"/>
        <v>0</v>
      </c>
      <c r="F579" s="4">
        <f t="shared" si="214"/>
        <v>25</v>
      </c>
      <c r="G579" s="4">
        <f t="shared" si="225"/>
        <v>14400</v>
      </c>
      <c r="H579">
        <f t="shared" si="208"/>
        <v>0</v>
      </c>
      <c r="I579" s="24">
        <f t="shared" si="215"/>
        <v>0</v>
      </c>
      <c r="J579" s="24">
        <f t="shared" si="216"/>
        <v>0</v>
      </c>
      <c r="K579" s="24">
        <f t="shared" si="217"/>
        <v>0</v>
      </c>
      <c r="L579" s="25">
        <f t="shared" si="218"/>
        <v>0</v>
      </c>
      <c r="M579" s="24">
        <f t="shared" si="219"/>
        <v>0</v>
      </c>
      <c r="N579" s="19">
        <f t="shared" si="205"/>
        <v>0</v>
      </c>
      <c r="O579" s="19">
        <f t="shared" si="220"/>
        <v>0</v>
      </c>
      <c r="P579" s="19">
        <f t="shared" si="221"/>
        <v>32.131739816948752</v>
      </c>
      <c r="Q579" s="24">
        <f t="shared" si="229"/>
        <v>0</v>
      </c>
      <c r="R579" s="34">
        <f t="shared" si="222"/>
        <v>11</v>
      </c>
      <c r="S579" s="24">
        <f t="shared" si="209"/>
        <v>0</v>
      </c>
      <c r="T579" s="24">
        <f t="shared" si="210"/>
        <v>0</v>
      </c>
      <c r="U579" s="24">
        <f t="shared" si="211"/>
        <v>0</v>
      </c>
      <c r="V579" s="4">
        <f t="shared" si="223"/>
        <v>0</v>
      </c>
      <c r="W579" s="4">
        <f t="shared" si="206"/>
        <v>0</v>
      </c>
      <c r="Y579" s="25">
        <f t="shared" si="226"/>
        <v>525</v>
      </c>
      <c r="Z579" s="24">
        <f t="shared" si="227"/>
        <v>3.3</v>
      </c>
      <c r="AA579" s="24">
        <f t="shared" si="228"/>
        <v>393.61053719208343</v>
      </c>
      <c r="AB579" s="24">
        <f t="shared" si="224"/>
        <v>196.67966534088134</v>
      </c>
    </row>
    <row r="580" spans="1:28" ht="14.65" thickBot="1" x14ac:dyDescent="0.5">
      <c r="A580" s="27" t="s">
        <v>637</v>
      </c>
      <c r="B580" s="27">
        <v>62.5</v>
      </c>
      <c r="C580" s="27">
        <f t="shared" si="212"/>
        <v>62.5</v>
      </c>
      <c r="D580" s="4">
        <f t="shared" si="213"/>
        <v>0</v>
      </c>
      <c r="E580" s="4">
        <f t="shared" si="207"/>
        <v>0</v>
      </c>
      <c r="F580" s="4">
        <f t="shared" si="214"/>
        <v>25</v>
      </c>
      <c r="G580" s="4">
        <f t="shared" si="225"/>
        <v>14425</v>
      </c>
      <c r="H580">
        <f t="shared" si="208"/>
        <v>1</v>
      </c>
      <c r="I580" s="24">
        <f t="shared" si="215"/>
        <v>0</v>
      </c>
      <c r="J580" s="24">
        <f t="shared" si="216"/>
        <v>0</v>
      </c>
      <c r="K580" s="24">
        <f t="shared" si="217"/>
        <v>0</v>
      </c>
      <c r="L580" s="25">
        <f t="shared" si="218"/>
        <v>0</v>
      </c>
      <c r="M580" s="24">
        <f t="shared" si="219"/>
        <v>0</v>
      </c>
      <c r="N580" s="19">
        <f t="shared" ref="N580:N643" si="230">I580-M580</f>
        <v>0</v>
      </c>
      <c r="O580" s="19">
        <f t="shared" si="220"/>
        <v>0</v>
      </c>
      <c r="P580" s="19">
        <f t="shared" si="221"/>
        <v>32.131739816948752</v>
      </c>
      <c r="Q580" s="24">
        <f t="shared" si="229"/>
        <v>0</v>
      </c>
      <c r="R580" s="34">
        <f t="shared" si="222"/>
        <v>11</v>
      </c>
      <c r="S580" s="24">
        <f t="shared" si="209"/>
        <v>0</v>
      </c>
      <c r="T580" s="24">
        <f t="shared" si="210"/>
        <v>0</v>
      </c>
      <c r="U580" s="24">
        <f t="shared" si="211"/>
        <v>0</v>
      </c>
      <c r="V580" s="4">
        <f t="shared" si="223"/>
        <v>0</v>
      </c>
      <c r="W580" s="4">
        <f t="shared" ref="W580:W643" si="231">IF(OR(U580&gt;0, V580&gt;0), 1, 0)</f>
        <v>0</v>
      </c>
      <c r="Y580" s="25">
        <f t="shared" si="226"/>
        <v>525</v>
      </c>
      <c r="Z580" s="24">
        <f t="shared" si="227"/>
        <v>3.3</v>
      </c>
      <c r="AA580" s="24">
        <f t="shared" si="228"/>
        <v>393.61053719208343</v>
      </c>
      <c r="AB580" s="24">
        <f t="shared" si="224"/>
        <v>196.67966534088134</v>
      </c>
    </row>
    <row r="581" spans="1:28" ht="14.65" thickBot="1" x14ac:dyDescent="0.5">
      <c r="A581" s="27" t="s">
        <v>638</v>
      </c>
      <c r="B581" s="27">
        <v>62.5</v>
      </c>
      <c r="C581" s="27">
        <f t="shared" si="212"/>
        <v>62.5</v>
      </c>
      <c r="D581" s="4">
        <f t="shared" si="213"/>
        <v>0</v>
      </c>
      <c r="E581" s="4">
        <f t="shared" ref="E581:E643" si="232">IF(Q580&lt;2.7, $B581,$C581)*V580</f>
        <v>0</v>
      </c>
      <c r="F581" s="4">
        <f t="shared" si="214"/>
        <v>25</v>
      </c>
      <c r="G581" s="4">
        <f t="shared" si="225"/>
        <v>14450</v>
      </c>
      <c r="H581">
        <f t="shared" ref="H581:H643" si="233">MOD(G$4:G$643, 4)</f>
        <v>2</v>
      </c>
      <c r="I581" s="24">
        <f t="shared" si="215"/>
        <v>0</v>
      </c>
      <c r="J581" s="24">
        <f t="shared" si="216"/>
        <v>0</v>
      </c>
      <c r="K581" s="24">
        <f t="shared" si="217"/>
        <v>0</v>
      </c>
      <c r="L581" s="25">
        <f t="shared" si="218"/>
        <v>0</v>
      </c>
      <c r="M581" s="24">
        <f t="shared" si="219"/>
        <v>0</v>
      </c>
      <c r="N581" s="19">
        <f t="shared" si="230"/>
        <v>0</v>
      </c>
      <c r="O581" s="19">
        <f t="shared" si="220"/>
        <v>0</v>
      </c>
      <c r="P581" s="19">
        <f t="shared" si="221"/>
        <v>32.131739816948752</v>
      </c>
      <c r="Q581" s="24">
        <f t="shared" si="229"/>
        <v>0</v>
      </c>
      <c r="R581" s="34">
        <f t="shared" si="222"/>
        <v>11</v>
      </c>
      <c r="S581" s="24">
        <f t="shared" ref="S581:S643" si="234">IF(Q581&gt;$I$2, $I$2, Q581)</f>
        <v>0</v>
      </c>
      <c r="T581" s="24">
        <f t="shared" ref="T581:T643" si="235">I581*$I$2/($Q$2*$G$2)</f>
        <v>0</v>
      </c>
      <c r="U581" s="24">
        <f t="shared" ref="U581:U643" si="236">IF(S581=$I$2, G581, 0)</f>
        <v>0</v>
      </c>
      <c r="V581" s="4">
        <f t="shared" si="223"/>
        <v>0</v>
      </c>
      <c r="W581" s="4">
        <f t="shared" si="231"/>
        <v>0</v>
      </c>
      <c r="Y581" s="25">
        <f t="shared" si="226"/>
        <v>525</v>
      </c>
      <c r="Z581" s="24">
        <f t="shared" si="227"/>
        <v>3.3</v>
      </c>
      <c r="AA581" s="24">
        <f t="shared" si="228"/>
        <v>393.61053719208343</v>
      </c>
      <c r="AB581" s="24">
        <f t="shared" si="224"/>
        <v>196.67966534088134</v>
      </c>
    </row>
    <row r="582" spans="1:28" ht="14.65" thickBot="1" x14ac:dyDescent="0.5">
      <c r="A582" s="27" t="s">
        <v>639</v>
      </c>
      <c r="B582" s="27">
        <v>62.5</v>
      </c>
      <c r="C582" s="27">
        <f t="shared" ref="C582:C643" si="237">IF(H581&gt;0, C581, IF(D581&gt;0, IF(C581=100, 100, IF(C581 = 6.5, C581+6,C581+12.5)), B582))</f>
        <v>62.5</v>
      </c>
      <c r="D582" s="4">
        <f t="shared" ref="D582:D643" si="238">IF(Q581&lt;2.7, 0,1)</f>
        <v>0</v>
      </c>
      <c r="E582" s="4">
        <f t="shared" si="232"/>
        <v>0</v>
      </c>
      <c r="F582" s="4">
        <f t="shared" ref="F582:F643" si="239">$E$2</f>
        <v>25</v>
      </c>
      <c r="G582" s="4">
        <f t="shared" si="225"/>
        <v>14475</v>
      </c>
      <c r="H582">
        <f t="shared" si="233"/>
        <v>3</v>
      </c>
      <c r="I582" s="24">
        <f t="shared" ref="I582:I643" si="240">(-0.0457*Q581+0.64+(($G$2-5)*0.148))*E582*10</f>
        <v>0</v>
      </c>
      <c r="J582" s="24">
        <f t="shared" ref="J582:J643" si="241">IF($P$2="Resistive Load",Q581*1000/$M$2,0)</f>
        <v>0</v>
      </c>
      <c r="K582" s="24">
        <f t="shared" ref="K582:K643" si="242">IF($P$2="Constant Current Load",$N$2,0)</f>
        <v>0</v>
      </c>
      <c r="L582" s="25">
        <f t="shared" ref="L582:L643" si="243">IF(Q581&gt;$O$2, 1, 0)</f>
        <v>0</v>
      </c>
      <c r="M582" s="24">
        <f t="shared" ref="M582:M643" si="244">(J582+K582)*L582</f>
        <v>0</v>
      </c>
      <c r="N582" s="19">
        <f t="shared" si="230"/>
        <v>0</v>
      </c>
      <c r="O582" s="19">
        <f t="shared" ref="O582:O643" si="245">N582*F582/1000</f>
        <v>0</v>
      </c>
      <c r="P582" s="19">
        <f t="shared" ref="P582:P643" si="246">O582+P581</f>
        <v>32.131739816948752</v>
      </c>
      <c r="Q582" s="24">
        <f t="shared" si="229"/>
        <v>0</v>
      </c>
      <c r="R582" s="34">
        <f t="shared" ref="R582:R643" si="247">$K$2+Q581*(($K$2-$L$2)/(-5))</f>
        <v>11</v>
      </c>
      <c r="S582" s="24">
        <f t="shared" si="234"/>
        <v>0</v>
      </c>
      <c r="T582" s="24">
        <f t="shared" si="235"/>
        <v>0</v>
      </c>
      <c r="U582" s="24">
        <f t="shared" si="236"/>
        <v>0</v>
      </c>
      <c r="V582" s="4">
        <f t="shared" ref="V582:V643" si="248">IF(V581=0, 0, IF(S582=$I$2, 0, 1))</f>
        <v>0</v>
      </c>
      <c r="W582" s="4">
        <f t="shared" si="231"/>
        <v>0</v>
      </c>
      <c r="Y582" s="25">
        <f t="shared" si="226"/>
        <v>525</v>
      </c>
      <c r="Z582" s="24">
        <f t="shared" si="227"/>
        <v>3.3</v>
      </c>
      <c r="AA582" s="24">
        <f t="shared" si="228"/>
        <v>393.61053719208343</v>
      </c>
      <c r="AB582" s="24">
        <f t="shared" ref="AB582:AB643" si="249">IF(W582=1, (W582*M582), AB581)</f>
        <v>196.67966534088134</v>
      </c>
    </row>
    <row r="583" spans="1:28" ht="14.65" thickBot="1" x14ac:dyDescent="0.5">
      <c r="A583" s="27" t="s">
        <v>640</v>
      </c>
      <c r="B583" s="27">
        <v>62.5</v>
      </c>
      <c r="C583" s="27">
        <f t="shared" si="237"/>
        <v>62.5</v>
      </c>
      <c r="D583" s="4">
        <f t="shared" si="238"/>
        <v>0</v>
      </c>
      <c r="E583" s="4">
        <f t="shared" si="232"/>
        <v>0</v>
      </c>
      <c r="F583" s="4">
        <f t="shared" si="239"/>
        <v>25</v>
      </c>
      <c r="G583" s="4">
        <f t="shared" ref="G583:G643" si="250">G582+F583</f>
        <v>14500</v>
      </c>
      <c r="H583">
        <f t="shared" si="233"/>
        <v>0</v>
      </c>
      <c r="I583" s="24">
        <f t="shared" si="240"/>
        <v>0</v>
      </c>
      <c r="J583" s="24">
        <f t="shared" si="241"/>
        <v>0</v>
      </c>
      <c r="K583" s="24">
        <f t="shared" si="242"/>
        <v>0</v>
      </c>
      <c r="L583" s="25">
        <f t="shared" si="243"/>
        <v>0</v>
      </c>
      <c r="M583" s="24">
        <f t="shared" si="244"/>
        <v>0</v>
      </c>
      <c r="N583" s="19">
        <f t="shared" si="230"/>
        <v>0</v>
      </c>
      <c r="O583" s="19">
        <f t="shared" si="245"/>
        <v>0</v>
      </c>
      <c r="P583" s="19">
        <f t="shared" si="246"/>
        <v>32.131739816948752</v>
      </c>
      <c r="Q583" s="24">
        <f t="shared" si="229"/>
        <v>0</v>
      </c>
      <c r="R583" s="34">
        <f t="shared" si="247"/>
        <v>11</v>
      </c>
      <c r="S583" s="24">
        <f t="shared" si="234"/>
        <v>0</v>
      </c>
      <c r="T583" s="24">
        <f t="shared" si="235"/>
        <v>0</v>
      </c>
      <c r="U583" s="24">
        <f t="shared" si="236"/>
        <v>0</v>
      </c>
      <c r="V583" s="4">
        <f t="shared" si="248"/>
        <v>0</v>
      </c>
      <c r="W583" s="4">
        <f t="shared" si="231"/>
        <v>0</v>
      </c>
      <c r="Y583" s="25">
        <f t="shared" si="226"/>
        <v>525</v>
      </c>
      <c r="Z583" s="24">
        <f t="shared" si="227"/>
        <v>3.3</v>
      </c>
      <c r="AA583" s="24">
        <f t="shared" si="228"/>
        <v>393.61053719208343</v>
      </c>
      <c r="AB583" s="24">
        <f t="shared" si="249"/>
        <v>196.67966534088134</v>
      </c>
    </row>
    <row r="584" spans="1:28" ht="14.65" thickBot="1" x14ac:dyDescent="0.5">
      <c r="A584" s="27" t="s">
        <v>641</v>
      </c>
      <c r="B584" s="27">
        <v>62.5</v>
      </c>
      <c r="C584" s="27">
        <f t="shared" si="237"/>
        <v>62.5</v>
      </c>
      <c r="D584" s="4">
        <f t="shared" si="238"/>
        <v>0</v>
      </c>
      <c r="E584" s="4">
        <f t="shared" si="232"/>
        <v>0</v>
      </c>
      <c r="F584" s="4">
        <f t="shared" si="239"/>
        <v>25</v>
      </c>
      <c r="G584" s="4">
        <f t="shared" si="250"/>
        <v>14525</v>
      </c>
      <c r="H584">
        <f t="shared" si="233"/>
        <v>1</v>
      </c>
      <c r="I584" s="24">
        <f t="shared" si="240"/>
        <v>0</v>
      </c>
      <c r="J584" s="24">
        <f t="shared" si="241"/>
        <v>0</v>
      </c>
      <c r="K584" s="24">
        <f t="shared" si="242"/>
        <v>0</v>
      </c>
      <c r="L584" s="25">
        <f t="shared" si="243"/>
        <v>0</v>
      </c>
      <c r="M584" s="24">
        <f t="shared" si="244"/>
        <v>0</v>
      </c>
      <c r="N584" s="19">
        <f t="shared" si="230"/>
        <v>0</v>
      </c>
      <c r="O584" s="19">
        <f t="shared" si="245"/>
        <v>0</v>
      </c>
      <c r="P584" s="19">
        <f t="shared" si="246"/>
        <v>32.131739816948752</v>
      </c>
      <c r="Q584" s="24">
        <f t="shared" si="229"/>
        <v>0</v>
      </c>
      <c r="R584" s="34">
        <f t="shared" si="247"/>
        <v>11</v>
      </c>
      <c r="S584" s="24">
        <f t="shared" si="234"/>
        <v>0</v>
      </c>
      <c r="T584" s="24">
        <f t="shared" si="235"/>
        <v>0</v>
      </c>
      <c r="U584" s="24">
        <f t="shared" si="236"/>
        <v>0</v>
      </c>
      <c r="V584" s="4">
        <f t="shared" si="248"/>
        <v>0</v>
      </c>
      <c r="W584" s="4">
        <f t="shared" si="231"/>
        <v>0</v>
      </c>
      <c r="Y584" s="25">
        <f t="shared" si="226"/>
        <v>525</v>
      </c>
      <c r="Z584" s="24">
        <f t="shared" si="227"/>
        <v>3.3</v>
      </c>
      <c r="AA584" s="24">
        <f t="shared" si="228"/>
        <v>393.61053719208343</v>
      </c>
      <c r="AB584" s="24">
        <f t="shared" si="249"/>
        <v>196.67966534088134</v>
      </c>
    </row>
    <row r="585" spans="1:28" ht="14.65" thickBot="1" x14ac:dyDescent="0.5">
      <c r="A585" s="27" t="s">
        <v>642</v>
      </c>
      <c r="B585" s="27">
        <v>62.5</v>
      </c>
      <c r="C585" s="27">
        <f t="shared" si="237"/>
        <v>62.5</v>
      </c>
      <c r="D585" s="4">
        <f t="shared" si="238"/>
        <v>0</v>
      </c>
      <c r="E585" s="4">
        <f t="shared" si="232"/>
        <v>0</v>
      </c>
      <c r="F585" s="4">
        <f t="shared" si="239"/>
        <v>25</v>
      </c>
      <c r="G585" s="4">
        <f t="shared" si="250"/>
        <v>14550</v>
      </c>
      <c r="H585">
        <f t="shared" si="233"/>
        <v>2</v>
      </c>
      <c r="I585" s="24">
        <f t="shared" si="240"/>
        <v>0</v>
      </c>
      <c r="J585" s="24">
        <f t="shared" si="241"/>
        <v>0</v>
      </c>
      <c r="K585" s="24">
        <f t="shared" si="242"/>
        <v>0</v>
      </c>
      <c r="L585" s="25">
        <f t="shared" si="243"/>
        <v>0</v>
      </c>
      <c r="M585" s="24">
        <f t="shared" si="244"/>
        <v>0</v>
      </c>
      <c r="N585" s="19">
        <f t="shared" si="230"/>
        <v>0</v>
      </c>
      <c r="O585" s="19">
        <f t="shared" si="245"/>
        <v>0</v>
      </c>
      <c r="P585" s="19">
        <f t="shared" si="246"/>
        <v>32.131739816948752</v>
      </c>
      <c r="Q585" s="24">
        <f t="shared" si="229"/>
        <v>0</v>
      </c>
      <c r="R585" s="34">
        <f t="shared" si="247"/>
        <v>11</v>
      </c>
      <c r="S585" s="24">
        <f t="shared" si="234"/>
        <v>0</v>
      </c>
      <c r="T585" s="24">
        <f t="shared" si="235"/>
        <v>0</v>
      </c>
      <c r="U585" s="24">
        <f t="shared" si="236"/>
        <v>0</v>
      </c>
      <c r="V585" s="4">
        <f t="shared" si="248"/>
        <v>0</v>
      </c>
      <c r="W585" s="4">
        <f t="shared" si="231"/>
        <v>0</v>
      </c>
      <c r="Y585" s="25">
        <f t="shared" si="226"/>
        <v>525</v>
      </c>
      <c r="Z585" s="24">
        <f t="shared" si="227"/>
        <v>3.3</v>
      </c>
      <c r="AA585" s="24">
        <f t="shared" si="228"/>
        <v>393.61053719208343</v>
      </c>
      <c r="AB585" s="24">
        <f t="shared" si="249"/>
        <v>196.67966534088134</v>
      </c>
    </row>
    <row r="586" spans="1:28" ht="14.65" thickBot="1" x14ac:dyDescent="0.5">
      <c r="A586" s="27" t="s">
        <v>643</v>
      </c>
      <c r="B586" s="27">
        <v>62.5</v>
      </c>
      <c r="C586" s="27">
        <f t="shared" si="237"/>
        <v>62.5</v>
      </c>
      <c r="D586" s="4">
        <f t="shared" si="238"/>
        <v>0</v>
      </c>
      <c r="E586" s="4">
        <f t="shared" si="232"/>
        <v>0</v>
      </c>
      <c r="F586" s="4">
        <f t="shared" si="239"/>
        <v>25</v>
      </c>
      <c r="G586" s="4">
        <f t="shared" si="250"/>
        <v>14575</v>
      </c>
      <c r="H586">
        <f t="shared" si="233"/>
        <v>3</v>
      </c>
      <c r="I586" s="24">
        <f t="shared" si="240"/>
        <v>0</v>
      </c>
      <c r="J586" s="24">
        <f t="shared" si="241"/>
        <v>0</v>
      </c>
      <c r="K586" s="24">
        <f t="shared" si="242"/>
        <v>0</v>
      </c>
      <c r="L586" s="25">
        <f t="shared" si="243"/>
        <v>0</v>
      </c>
      <c r="M586" s="24">
        <f t="shared" si="244"/>
        <v>0</v>
      </c>
      <c r="N586" s="19">
        <f t="shared" si="230"/>
        <v>0</v>
      </c>
      <c r="O586" s="19">
        <f t="shared" si="245"/>
        <v>0</v>
      </c>
      <c r="P586" s="19">
        <f t="shared" si="246"/>
        <v>32.131739816948752</v>
      </c>
      <c r="Q586" s="24">
        <f t="shared" si="229"/>
        <v>0</v>
      </c>
      <c r="R586" s="34">
        <f t="shared" si="247"/>
        <v>11</v>
      </c>
      <c r="S586" s="24">
        <f t="shared" si="234"/>
        <v>0</v>
      </c>
      <c r="T586" s="24">
        <f t="shared" si="235"/>
        <v>0</v>
      </c>
      <c r="U586" s="24">
        <f t="shared" si="236"/>
        <v>0</v>
      </c>
      <c r="V586" s="4">
        <f t="shared" si="248"/>
        <v>0</v>
      </c>
      <c r="W586" s="4">
        <f t="shared" si="231"/>
        <v>0</v>
      </c>
      <c r="Y586" s="25">
        <f t="shared" si="226"/>
        <v>525</v>
      </c>
      <c r="Z586" s="24">
        <f t="shared" si="227"/>
        <v>3.3</v>
      </c>
      <c r="AA586" s="24">
        <f t="shared" si="228"/>
        <v>393.61053719208343</v>
      </c>
      <c r="AB586" s="24">
        <f t="shared" si="249"/>
        <v>196.67966534088134</v>
      </c>
    </row>
    <row r="587" spans="1:28" ht="14.65" thickBot="1" x14ac:dyDescent="0.5">
      <c r="A587" s="27" t="s">
        <v>644</v>
      </c>
      <c r="B587" s="27">
        <v>62.5</v>
      </c>
      <c r="C587" s="27">
        <f t="shared" si="237"/>
        <v>62.5</v>
      </c>
      <c r="D587" s="4">
        <f t="shared" si="238"/>
        <v>0</v>
      </c>
      <c r="E587" s="4">
        <f t="shared" si="232"/>
        <v>0</v>
      </c>
      <c r="F587" s="4">
        <f t="shared" si="239"/>
        <v>25</v>
      </c>
      <c r="G587" s="4">
        <f t="shared" si="250"/>
        <v>14600</v>
      </c>
      <c r="H587">
        <f t="shared" si="233"/>
        <v>0</v>
      </c>
      <c r="I587" s="24">
        <f t="shared" si="240"/>
        <v>0</v>
      </c>
      <c r="J587" s="24">
        <f t="shared" si="241"/>
        <v>0</v>
      </c>
      <c r="K587" s="24">
        <f t="shared" si="242"/>
        <v>0</v>
      </c>
      <c r="L587" s="25">
        <f t="shared" si="243"/>
        <v>0</v>
      </c>
      <c r="M587" s="24">
        <f t="shared" si="244"/>
        <v>0</v>
      </c>
      <c r="N587" s="19">
        <f t="shared" si="230"/>
        <v>0</v>
      </c>
      <c r="O587" s="19">
        <f t="shared" si="245"/>
        <v>0</v>
      </c>
      <c r="P587" s="19">
        <f t="shared" si="246"/>
        <v>32.131739816948752</v>
      </c>
      <c r="Q587" s="24">
        <f t="shared" si="229"/>
        <v>0</v>
      </c>
      <c r="R587" s="34">
        <f t="shared" si="247"/>
        <v>11</v>
      </c>
      <c r="S587" s="24">
        <f t="shared" si="234"/>
        <v>0</v>
      </c>
      <c r="T587" s="24">
        <f t="shared" si="235"/>
        <v>0</v>
      </c>
      <c r="U587" s="24">
        <f t="shared" si="236"/>
        <v>0</v>
      </c>
      <c r="V587" s="4">
        <f t="shared" si="248"/>
        <v>0</v>
      </c>
      <c r="W587" s="4">
        <f t="shared" si="231"/>
        <v>0</v>
      </c>
      <c r="Y587" s="25">
        <f t="shared" si="226"/>
        <v>525</v>
      </c>
      <c r="Z587" s="24">
        <f t="shared" si="227"/>
        <v>3.3</v>
      </c>
      <c r="AA587" s="24">
        <f t="shared" si="228"/>
        <v>393.61053719208343</v>
      </c>
      <c r="AB587" s="24">
        <f t="shared" si="249"/>
        <v>196.67966534088134</v>
      </c>
    </row>
    <row r="588" spans="1:28" ht="14.65" thickBot="1" x14ac:dyDescent="0.5">
      <c r="A588" s="27" t="s">
        <v>645</v>
      </c>
      <c r="B588" s="27">
        <v>62.5</v>
      </c>
      <c r="C588" s="27">
        <f t="shared" si="237"/>
        <v>62.5</v>
      </c>
      <c r="D588" s="4">
        <f t="shared" si="238"/>
        <v>0</v>
      </c>
      <c r="E588" s="4">
        <f t="shared" si="232"/>
        <v>0</v>
      </c>
      <c r="F588" s="4">
        <f t="shared" si="239"/>
        <v>25</v>
      </c>
      <c r="G588" s="4">
        <f t="shared" si="250"/>
        <v>14625</v>
      </c>
      <c r="H588">
        <f t="shared" si="233"/>
        <v>1</v>
      </c>
      <c r="I588" s="24">
        <f t="shared" si="240"/>
        <v>0</v>
      </c>
      <c r="J588" s="24">
        <f t="shared" si="241"/>
        <v>0</v>
      </c>
      <c r="K588" s="24">
        <f t="shared" si="242"/>
        <v>0</v>
      </c>
      <c r="L588" s="25">
        <f t="shared" si="243"/>
        <v>0</v>
      </c>
      <c r="M588" s="24">
        <f t="shared" si="244"/>
        <v>0</v>
      </c>
      <c r="N588" s="19">
        <f t="shared" si="230"/>
        <v>0</v>
      </c>
      <c r="O588" s="19">
        <f t="shared" si="245"/>
        <v>0</v>
      </c>
      <c r="P588" s="19">
        <f t="shared" si="246"/>
        <v>32.131739816948752</v>
      </c>
      <c r="Q588" s="24">
        <f t="shared" si="229"/>
        <v>0</v>
      </c>
      <c r="R588" s="34">
        <f t="shared" si="247"/>
        <v>11</v>
      </c>
      <c r="S588" s="24">
        <f t="shared" si="234"/>
        <v>0</v>
      </c>
      <c r="T588" s="24">
        <f t="shared" si="235"/>
        <v>0</v>
      </c>
      <c r="U588" s="24">
        <f t="shared" si="236"/>
        <v>0</v>
      </c>
      <c r="V588" s="4">
        <f t="shared" si="248"/>
        <v>0</v>
      </c>
      <c r="W588" s="4">
        <f t="shared" si="231"/>
        <v>0</v>
      </c>
      <c r="Y588" s="25">
        <f t="shared" si="226"/>
        <v>525</v>
      </c>
      <c r="Z588" s="24">
        <f t="shared" si="227"/>
        <v>3.3</v>
      </c>
      <c r="AA588" s="24">
        <f t="shared" si="228"/>
        <v>393.61053719208343</v>
      </c>
      <c r="AB588" s="24">
        <f t="shared" si="249"/>
        <v>196.67966534088134</v>
      </c>
    </row>
    <row r="589" spans="1:28" ht="14.65" thickBot="1" x14ac:dyDescent="0.5">
      <c r="A589" s="27" t="s">
        <v>646</v>
      </c>
      <c r="B589" s="27">
        <v>62.5</v>
      </c>
      <c r="C589" s="27">
        <f t="shared" si="237"/>
        <v>62.5</v>
      </c>
      <c r="D589" s="4">
        <f t="shared" si="238"/>
        <v>0</v>
      </c>
      <c r="E589" s="4">
        <f t="shared" si="232"/>
        <v>0</v>
      </c>
      <c r="F589" s="4">
        <f t="shared" si="239"/>
        <v>25</v>
      </c>
      <c r="G589" s="4">
        <f t="shared" si="250"/>
        <v>14650</v>
      </c>
      <c r="H589">
        <f t="shared" si="233"/>
        <v>2</v>
      </c>
      <c r="I589" s="24">
        <f t="shared" si="240"/>
        <v>0</v>
      </c>
      <c r="J589" s="24">
        <f t="shared" si="241"/>
        <v>0</v>
      </c>
      <c r="K589" s="24">
        <f t="shared" si="242"/>
        <v>0</v>
      </c>
      <c r="L589" s="25">
        <f t="shared" si="243"/>
        <v>0</v>
      </c>
      <c r="M589" s="24">
        <f t="shared" si="244"/>
        <v>0</v>
      </c>
      <c r="N589" s="19">
        <f t="shared" si="230"/>
        <v>0</v>
      </c>
      <c r="O589" s="19">
        <f t="shared" si="245"/>
        <v>0</v>
      </c>
      <c r="P589" s="19">
        <f t="shared" si="246"/>
        <v>32.131739816948752</v>
      </c>
      <c r="Q589" s="24">
        <f t="shared" si="229"/>
        <v>0</v>
      </c>
      <c r="R589" s="34">
        <f t="shared" si="247"/>
        <v>11</v>
      </c>
      <c r="S589" s="24">
        <f t="shared" si="234"/>
        <v>0</v>
      </c>
      <c r="T589" s="24">
        <f t="shared" si="235"/>
        <v>0</v>
      </c>
      <c r="U589" s="24">
        <f t="shared" si="236"/>
        <v>0</v>
      </c>
      <c r="V589" s="4">
        <f t="shared" si="248"/>
        <v>0</v>
      </c>
      <c r="W589" s="4">
        <f t="shared" si="231"/>
        <v>0</v>
      </c>
      <c r="Y589" s="25">
        <f t="shared" ref="Y589:Y643" si="251">IF(W589=1, (W589*G589), Y588)</f>
        <v>525</v>
      </c>
      <c r="Z589" s="24">
        <f t="shared" ref="Z589:Z643" si="252">IF(W589=1, (W589*S589), Z588)</f>
        <v>3.3</v>
      </c>
      <c r="AA589" s="24">
        <f t="shared" ref="AA589:AA643" si="253">IF(W589=1, (W589*T589), AA588)</f>
        <v>393.61053719208343</v>
      </c>
      <c r="AB589" s="24">
        <f t="shared" si="249"/>
        <v>196.67966534088134</v>
      </c>
    </row>
    <row r="590" spans="1:28" ht="14.65" thickBot="1" x14ac:dyDescent="0.5">
      <c r="A590" s="27" t="s">
        <v>647</v>
      </c>
      <c r="B590" s="27">
        <v>62.5</v>
      </c>
      <c r="C590" s="27">
        <f t="shared" si="237"/>
        <v>62.5</v>
      </c>
      <c r="D590" s="4">
        <f t="shared" si="238"/>
        <v>0</v>
      </c>
      <c r="E590" s="4">
        <f t="shared" si="232"/>
        <v>0</v>
      </c>
      <c r="F590" s="4">
        <f t="shared" si="239"/>
        <v>25</v>
      </c>
      <c r="G590" s="4">
        <f t="shared" si="250"/>
        <v>14675</v>
      </c>
      <c r="H590">
        <f t="shared" si="233"/>
        <v>3</v>
      </c>
      <c r="I590" s="24">
        <f t="shared" si="240"/>
        <v>0</v>
      </c>
      <c r="J590" s="24">
        <f t="shared" si="241"/>
        <v>0</v>
      </c>
      <c r="K590" s="24">
        <f t="shared" si="242"/>
        <v>0</v>
      </c>
      <c r="L590" s="25">
        <f t="shared" si="243"/>
        <v>0</v>
      </c>
      <c r="M590" s="24">
        <f t="shared" si="244"/>
        <v>0</v>
      </c>
      <c r="N590" s="19">
        <f t="shared" si="230"/>
        <v>0</v>
      </c>
      <c r="O590" s="19">
        <f t="shared" si="245"/>
        <v>0</v>
      </c>
      <c r="P590" s="19">
        <f t="shared" si="246"/>
        <v>32.131739816948752</v>
      </c>
      <c r="Q590" s="24">
        <f t="shared" ref="Q590:Q643" si="254" xml:space="preserve"> P590/R590*V589</f>
        <v>0</v>
      </c>
      <c r="R590" s="34">
        <f t="shared" si="247"/>
        <v>11</v>
      </c>
      <c r="S590" s="24">
        <f t="shared" si="234"/>
        <v>0</v>
      </c>
      <c r="T590" s="24">
        <f t="shared" si="235"/>
        <v>0</v>
      </c>
      <c r="U590" s="24">
        <f t="shared" si="236"/>
        <v>0</v>
      </c>
      <c r="V590" s="4">
        <f t="shared" si="248"/>
        <v>0</v>
      </c>
      <c r="W590" s="4">
        <f t="shared" si="231"/>
        <v>0</v>
      </c>
      <c r="Y590" s="25">
        <f t="shared" si="251"/>
        <v>525</v>
      </c>
      <c r="Z590" s="24">
        <f t="shared" si="252"/>
        <v>3.3</v>
      </c>
      <c r="AA590" s="24">
        <f t="shared" si="253"/>
        <v>393.61053719208343</v>
      </c>
      <c r="AB590" s="24">
        <f t="shared" si="249"/>
        <v>196.67966534088134</v>
      </c>
    </row>
    <row r="591" spans="1:28" ht="14.65" thickBot="1" x14ac:dyDescent="0.5">
      <c r="A591" s="27" t="s">
        <v>648</v>
      </c>
      <c r="B591" s="27">
        <v>62.5</v>
      </c>
      <c r="C591" s="27">
        <f t="shared" si="237"/>
        <v>62.5</v>
      </c>
      <c r="D591" s="4">
        <f t="shared" si="238"/>
        <v>0</v>
      </c>
      <c r="E591" s="4">
        <f t="shared" si="232"/>
        <v>0</v>
      </c>
      <c r="F591" s="4">
        <f t="shared" si="239"/>
        <v>25</v>
      </c>
      <c r="G591" s="4">
        <f t="shared" si="250"/>
        <v>14700</v>
      </c>
      <c r="H591">
        <f t="shared" si="233"/>
        <v>0</v>
      </c>
      <c r="I591" s="24">
        <f t="shared" si="240"/>
        <v>0</v>
      </c>
      <c r="J591" s="24">
        <f t="shared" si="241"/>
        <v>0</v>
      </c>
      <c r="K591" s="24">
        <f t="shared" si="242"/>
        <v>0</v>
      </c>
      <c r="L591" s="25">
        <f t="shared" si="243"/>
        <v>0</v>
      </c>
      <c r="M591" s="24">
        <f t="shared" si="244"/>
        <v>0</v>
      </c>
      <c r="N591" s="19">
        <f t="shared" si="230"/>
        <v>0</v>
      </c>
      <c r="O591" s="19">
        <f t="shared" si="245"/>
        <v>0</v>
      </c>
      <c r="P591" s="19">
        <f t="shared" si="246"/>
        <v>32.131739816948752</v>
      </c>
      <c r="Q591" s="24">
        <f t="shared" si="254"/>
        <v>0</v>
      </c>
      <c r="R591" s="34">
        <f t="shared" si="247"/>
        <v>11</v>
      </c>
      <c r="S591" s="24">
        <f t="shared" si="234"/>
        <v>0</v>
      </c>
      <c r="T591" s="24">
        <f t="shared" si="235"/>
        <v>0</v>
      </c>
      <c r="U591" s="24">
        <f t="shared" si="236"/>
        <v>0</v>
      </c>
      <c r="V591" s="4">
        <f t="shared" si="248"/>
        <v>0</v>
      </c>
      <c r="W591" s="4">
        <f t="shared" si="231"/>
        <v>0</v>
      </c>
      <c r="Y591" s="25">
        <f t="shared" si="251"/>
        <v>525</v>
      </c>
      <c r="Z591" s="24">
        <f t="shared" si="252"/>
        <v>3.3</v>
      </c>
      <c r="AA591" s="24">
        <f t="shared" si="253"/>
        <v>393.61053719208343</v>
      </c>
      <c r="AB591" s="24">
        <f t="shared" si="249"/>
        <v>196.67966534088134</v>
      </c>
    </row>
    <row r="592" spans="1:28" ht="14.65" thickBot="1" x14ac:dyDescent="0.5">
      <c r="A592" s="27" t="s">
        <v>649</v>
      </c>
      <c r="B592" s="27">
        <v>62.5</v>
      </c>
      <c r="C592" s="27">
        <f t="shared" si="237"/>
        <v>62.5</v>
      </c>
      <c r="D592" s="4">
        <f t="shared" si="238"/>
        <v>0</v>
      </c>
      <c r="E592" s="4">
        <f t="shared" si="232"/>
        <v>0</v>
      </c>
      <c r="F592" s="4">
        <f t="shared" si="239"/>
        <v>25</v>
      </c>
      <c r="G592" s="4">
        <f t="shared" si="250"/>
        <v>14725</v>
      </c>
      <c r="H592">
        <f t="shared" si="233"/>
        <v>1</v>
      </c>
      <c r="I592" s="24">
        <f t="shared" si="240"/>
        <v>0</v>
      </c>
      <c r="J592" s="24">
        <f t="shared" si="241"/>
        <v>0</v>
      </c>
      <c r="K592" s="24">
        <f t="shared" si="242"/>
        <v>0</v>
      </c>
      <c r="L592" s="25">
        <f t="shared" si="243"/>
        <v>0</v>
      </c>
      <c r="M592" s="24">
        <f t="shared" si="244"/>
        <v>0</v>
      </c>
      <c r="N592" s="19">
        <f t="shared" si="230"/>
        <v>0</v>
      </c>
      <c r="O592" s="19">
        <f t="shared" si="245"/>
        <v>0</v>
      </c>
      <c r="P592" s="19">
        <f t="shared" si="246"/>
        <v>32.131739816948752</v>
      </c>
      <c r="Q592" s="24">
        <f t="shared" si="254"/>
        <v>0</v>
      </c>
      <c r="R592" s="34">
        <f t="shared" si="247"/>
        <v>11</v>
      </c>
      <c r="S592" s="24">
        <f t="shared" si="234"/>
        <v>0</v>
      </c>
      <c r="T592" s="24">
        <f t="shared" si="235"/>
        <v>0</v>
      </c>
      <c r="U592" s="24">
        <f t="shared" si="236"/>
        <v>0</v>
      </c>
      <c r="V592" s="4">
        <f t="shared" si="248"/>
        <v>0</v>
      </c>
      <c r="W592" s="4">
        <f t="shared" si="231"/>
        <v>0</v>
      </c>
      <c r="Y592" s="25">
        <f t="shared" si="251"/>
        <v>525</v>
      </c>
      <c r="Z592" s="24">
        <f t="shared" si="252"/>
        <v>3.3</v>
      </c>
      <c r="AA592" s="24">
        <f t="shared" si="253"/>
        <v>393.61053719208343</v>
      </c>
      <c r="AB592" s="24">
        <f t="shared" si="249"/>
        <v>196.67966534088134</v>
      </c>
    </row>
    <row r="593" spans="1:28" ht="14.65" thickBot="1" x14ac:dyDescent="0.5">
      <c r="A593" s="27" t="s">
        <v>650</v>
      </c>
      <c r="B593" s="27">
        <v>62.5</v>
      </c>
      <c r="C593" s="27">
        <f t="shared" si="237"/>
        <v>62.5</v>
      </c>
      <c r="D593" s="4">
        <f t="shared" si="238"/>
        <v>0</v>
      </c>
      <c r="E593" s="4">
        <f t="shared" si="232"/>
        <v>0</v>
      </c>
      <c r="F593" s="4">
        <f t="shared" si="239"/>
        <v>25</v>
      </c>
      <c r="G593" s="4">
        <f t="shared" si="250"/>
        <v>14750</v>
      </c>
      <c r="H593">
        <f t="shared" si="233"/>
        <v>2</v>
      </c>
      <c r="I593" s="24">
        <f t="shared" si="240"/>
        <v>0</v>
      </c>
      <c r="J593" s="24">
        <f t="shared" si="241"/>
        <v>0</v>
      </c>
      <c r="K593" s="24">
        <f t="shared" si="242"/>
        <v>0</v>
      </c>
      <c r="L593" s="25">
        <f t="shared" si="243"/>
        <v>0</v>
      </c>
      <c r="M593" s="24">
        <f t="shared" si="244"/>
        <v>0</v>
      </c>
      <c r="N593" s="19">
        <f t="shared" si="230"/>
        <v>0</v>
      </c>
      <c r="O593" s="19">
        <f t="shared" si="245"/>
        <v>0</v>
      </c>
      <c r="P593" s="19">
        <f t="shared" si="246"/>
        <v>32.131739816948752</v>
      </c>
      <c r="Q593" s="24">
        <f t="shared" si="254"/>
        <v>0</v>
      </c>
      <c r="R593" s="34">
        <f t="shared" si="247"/>
        <v>11</v>
      </c>
      <c r="S593" s="24">
        <f t="shared" si="234"/>
        <v>0</v>
      </c>
      <c r="T593" s="24">
        <f t="shared" si="235"/>
        <v>0</v>
      </c>
      <c r="U593" s="24">
        <f t="shared" si="236"/>
        <v>0</v>
      </c>
      <c r="V593" s="4">
        <f t="shared" si="248"/>
        <v>0</v>
      </c>
      <c r="W593" s="4">
        <f t="shared" si="231"/>
        <v>0</v>
      </c>
      <c r="Y593" s="25">
        <f t="shared" si="251"/>
        <v>525</v>
      </c>
      <c r="Z593" s="24">
        <f t="shared" si="252"/>
        <v>3.3</v>
      </c>
      <c r="AA593" s="24">
        <f t="shared" si="253"/>
        <v>393.61053719208343</v>
      </c>
      <c r="AB593" s="24">
        <f t="shared" si="249"/>
        <v>196.67966534088134</v>
      </c>
    </row>
    <row r="594" spans="1:28" ht="14.65" thickBot="1" x14ac:dyDescent="0.5">
      <c r="A594" s="27" t="s">
        <v>651</v>
      </c>
      <c r="B594" s="27">
        <v>62.5</v>
      </c>
      <c r="C594" s="27">
        <f t="shared" si="237"/>
        <v>62.5</v>
      </c>
      <c r="D594" s="4">
        <f t="shared" si="238"/>
        <v>0</v>
      </c>
      <c r="E594" s="4">
        <f t="shared" si="232"/>
        <v>0</v>
      </c>
      <c r="F594" s="4">
        <f t="shared" si="239"/>
        <v>25</v>
      </c>
      <c r="G594" s="4">
        <f t="shared" si="250"/>
        <v>14775</v>
      </c>
      <c r="H594">
        <f t="shared" si="233"/>
        <v>3</v>
      </c>
      <c r="I594" s="24">
        <f t="shared" si="240"/>
        <v>0</v>
      </c>
      <c r="J594" s="24">
        <f t="shared" si="241"/>
        <v>0</v>
      </c>
      <c r="K594" s="24">
        <f t="shared" si="242"/>
        <v>0</v>
      </c>
      <c r="L594" s="25">
        <f t="shared" si="243"/>
        <v>0</v>
      </c>
      <c r="M594" s="24">
        <f t="shared" si="244"/>
        <v>0</v>
      </c>
      <c r="N594" s="19">
        <f t="shared" si="230"/>
        <v>0</v>
      </c>
      <c r="O594" s="19">
        <f t="shared" si="245"/>
        <v>0</v>
      </c>
      <c r="P594" s="19">
        <f t="shared" si="246"/>
        <v>32.131739816948752</v>
      </c>
      <c r="Q594" s="24">
        <f t="shared" si="254"/>
        <v>0</v>
      </c>
      <c r="R594" s="34">
        <f t="shared" si="247"/>
        <v>11</v>
      </c>
      <c r="S594" s="24">
        <f t="shared" si="234"/>
        <v>0</v>
      </c>
      <c r="T594" s="24">
        <f t="shared" si="235"/>
        <v>0</v>
      </c>
      <c r="U594" s="24">
        <f t="shared" si="236"/>
        <v>0</v>
      </c>
      <c r="V594" s="4">
        <f t="shared" si="248"/>
        <v>0</v>
      </c>
      <c r="W594" s="4">
        <f t="shared" si="231"/>
        <v>0</v>
      </c>
      <c r="Y594" s="25">
        <f t="shared" si="251"/>
        <v>525</v>
      </c>
      <c r="Z594" s="24">
        <f t="shared" si="252"/>
        <v>3.3</v>
      </c>
      <c r="AA594" s="24">
        <f t="shared" si="253"/>
        <v>393.61053719208343</v>
      </c>
      <c r="AB594" s="24">
        <f t="shared" si="249"/>
        <v>196.67966534088134</v>
      </c>
    </row>
    <row r="595" spans="1:28" ht="14.65" thickBot="1" x14ac:dyDescent="0.5">
      <c r="A595" s="27" t="s">
        <v>652</v>
      </c>
      <c r="B595" s="27">
        <v>62.5</v>
      </c>
      <c r="C595" s="27">
        <f t="shared" si="237"/>
        <v>62.5</v>
      </c>
      <c r="D595" s="4">
        <f t="shared" si="238"/>
        <v>0</v>
      </c>
      <c r="E595" s="4">
        <f t="shared" si="232"/>
        <v>0</v>
      </c>
      <c r="F595" s="4">
        <f t="shared" si="239"/>
        <v>25</v>
      </c>
      <c r="G595" s="4">
        <f t="shared" si="250"/>
        <v>14800</v>
      </c>
      <c r="H595">
        <f t="shared" si="233"/>
        <v>0</v>
      </c>
      <c r="I595" s="24">
        <f t="shared" si="240"/>
        <v>0</v>
      </c>
      <c r="J595" s="24">
        <f t="shared" si="241"/>
        <v>0</v>
      </c>
      <c r="K595" s="24">
        <f t="shared" si="242"/>
        <v>0</v>
      </c>
      <c r="L595" s="25">
        <f t="shared" si="243"/>
        <v>0</v>
      </c>
      <c r="M595" s="24">
        <f t="shared" si="244"/>
        <v>0</v>
      </c>
      <c r="N595" s="19">
        <f t="shared" si="230"/>
        <v>0</v>
      </c>
      <c r="O595" s="19">
        <f t="shared" si="245"/>
        <v>0</v>
      </c>
      <c r="P595" s="19">
        <f t="shared" si="246"/>
        <v>32.131739816948752</v>
      </c>
      <c r="Q595" s="24">
        <f t="shared" si="254"/>
        <v>0</v>
      </c>
      <c r="R595" s="34">
        <f t="shared" si="247"/>
        <v>11</v>
      </c>
      <c r="S595" s="24">
        <f t="shared" si="234"/>
        <v>0</v>
      </c>
      <c r="T595" s="24">
        <f t="shared" si="235"/>
        <v>0</v>
      </c>
      <c r="U595" s="24">
        <f t="shared" si="236"/>
        <v>0</v>
      </c>
      <c r="V595" s="4">
        <f t="shared" si="248"/>
        <v>0</v>
      </c>
      <c r="W595" s="4">
        <f t="shared" si="231"/>
        <v>0</v>
      </c>
      <c r="Y595" s="25">
        <f t="shared" si="251"/>
        <v>525</v>
      </c>
      <c r="Z595" s="24">
        <f t="shared" si="252"/>
        <v>3.3</v>
      </c>
      <c r="AA595" s="24">
        <f t="shared" si="253"/>
        <v>393.61053719208343</v>
      </c>
      <c r="AB595" s="24">
        <f t="shared" si="249"/>
        <v>196.67966534088134</v>
      </c>
    </row>
    <row r="596" spans="1:28" ht="14.65" thickBot="1" x14ac:dyDescent="0.5">
      <c r="A596" s="27" t="s">
        <v>653</v>
      </c>
      <c r="B596" s="27">
        <v>62.5</v>
      </c>
      <c r="C596" s="27">
        <f t="shared" si="237"/>
        <v>62.5</v>
      </c>
      <c r="D596" s="4">
        <f t="shared" si="238"/>
        <v>0</v>
      </c>
      <c r="E596" s="4">
        <f t="shared" si="232"/>
        <v>0</v>
      </c>
      <c r="F596" s="4">
        <f t="shared" si="239"/>
        <v>25</v>
      </c>
      <c r="G596" s="4">
        <f t="shared" si="250"/>
        <v>14825</v>
      </c>
      <c r="H596">
        <f t="shared" si="233"/>
        <v>1</v>
      </c>
      <c r="I596" s="24">
        <f t="shared" si="240"/>
        <v>0</v>
      </c>
      <c r="J596" s="24">
        <f t="shared" si="241"/>
        <v>0</v>
      </c>
      <c r="K596" s="24">
        <f t="shared" si="242"/>
        <v>0</v>
      </c>
      <c r="L596" s="25">
        <f t="shared" si="243"/>
        <v>0</v>
      </c>
      <c r="M596" s="24">
        <f t="shared" si="244"/>
        <v>0</v>
      </c>
      <c r="N596" s="19">
        <f t="shared" si="230"/>
        <v>0</v>
      </c>
      <c r="O596" s="19">
        <f t="shared" si="245"/>
        <v>0</v>
      </c>
      <c r="P596" s="19">
        <f t="shared" si="246"/>
        <v>32.131739816948752</v>
      </c>
      <c r="Q596" s="24">
        <f t="shared" si="254"/>
        <v>0</v>
      </c>
      <c r="R596" s="34">
        <f t="shared" si="247"/>
        <v>11</v>
      </c>
      <c r="S596" s="24">
        <f t="shared" si="234"/>
        <v>0</v>
      </c>
      <c r="T596" s="24">
        <f t="shared" si="235"/>
        <v>0</v>
      </c>
      <c r="U596" s="24">
        <f t="shared" si="236"/>
        <v>0</v>
      </c>
      <c r="V596" s="4">
        <f t="shared" si="248"/>
        <v>0</v>
      </c>
      <c r="W596" s="4">
        <f t="shared" si="231"/>
        <v>0</v>
      </c>
      <c r="Y596" s="25">
        <f t="shared" si="251"/>
        <v>525</v>
      </c>
      <c r="Z596" s="24">
        <f t="shared" si="252"/>
        <v>3.3</v>
      </c>
      <c r="AA596" s="24">
        <f t="shared" si="253"/>
        <v>393.61053719208343</v>
      </c>
      <c r="AB596" s="24">
        <f t="shared" si="249"/>
        <v>196.67966534088134</v>
      </c>
    </row>
    <row r="597" spans="1:28" ht="14.65" thickBot="1" x14ac:dyDescent="0.5">
      <c r="A597" s="27" t="s">
        <v>654</v>
      </c>
      <c r="B597" s="27">
        <v>62.5</v>
      </c>
      <c r="C597" s="27">
        <f t="shared" si="237"/>
        <v>62.5</v>
      </c>
      <c r="D597" s="4">
        <f t="shared" si="238"/>
        <v>0</v>
      </c>
      <c r="E597" s="4">
        <f t="shared" si="232"/>
        <v>0</v>
      </c>
      <c r="F597" s="4">
        <f t="shared" si="239"/>
        <v>25</v>
      </c>
      <c r="G597" s="4">
        <f t="shared" si="250"/>
        <v>14850</v>
      </c>
      <c r="H597">
        <f t="shared" si="233"/>
        <v>2</v>
      </c>
      <c r="I597" s="24">
        <f t="shared" si="240"/>
        <v>0</v>
      </c>
      <c r="J597" s="24">
        <f t="shared" si="241"/>
        <v>0</v>
      </c>
      <c r="K597" s="24">
        <f t="shared" si="242"/>
        <v>0</v>
      </c>
      <c r="L597" s="25">
        <f t="shared" si="243"/>
        <v>0</v>
      </c>
      <c r="M597" s="24">
        <f t="shared" si="244"/>
        <v>0</v>
      </c>
      <c r="N597" s="19">
        <f t="shared" si="230"/>
        <v>0</v>
      </c>
      <c r="O597" s="19">
        <f t="shared" si="245"/>
        <v>0</v>
      </c>
      <c r="P597" s="19">
        <f t="shared" si="246"/>
        <v>32.131739816948752</v>
      </c>
      <c r="Q597" s="24">
        <f t="shared" si="254"/>
        <v>0</v>
      </c>
      <c r="R597" s="34">
        <f t="shared" si="247"/>
        <v>11</v>
      </c>
      <c r="S597" s="24">
        <f t="shared" si="234"/>
        <v>0</v>
      </c>
      <c r="T597" s="24">
        <f t="shared" si="235"/>
        <v>0</v>
      </c>
      <c r="U597" s="24">
        <f t="shared" si="236"/>
        <v>0</v>
      </c>
      <c r="V597" s="4">
        <f t="shared" si="248"/>
        <v>0</v>
      </c>
      <c r="W597" s="4">
        <f t="shared" si="231"/>
        <v>0</v>
      </c>
      <c r="Y597" s="25">
        <f t="shared" si="251"/>
        <v>525</v>
      </c>
      <c r="Z597" s="24">
        <f t="shared" si="252"/>
        <v>3.3</v>
      </c>
      <c r="AA597" s="24">
        <f t="shared" si="253"/>
        <v>393.61053719208343</v>
      </c>
      <c r="AB597" s="24">
        <f t="shared" si="249"/>
        <v>196.67966534088134</v>
      </c>
    </row>
    <row r="598" spans="1:28" ht="14.65" thickBot="1" x14ac:dyDescent="0.5">
      <c r="A598" s="27" t="s">
        <v>655</v>
      </c>
      <c r="B598" s="27">
        <v>62.5</v>
      </c>
      <c r="C598" s="27">
        <f t="shared" si="237"/>
        <v>62.5</v>
      </c>
      <c r="D598" s="4">
        <f t="shared" si="238"/>
        <v>0</v>
      </c>
      <c r="E598" s="4">
        <f t="shared" si="232"/>
        <v>0</v>
      </c>
      <c r="F598" s="4">
        <f t="shared" si="239"/>
        <v>25</v>
      </c>
      <c r="G598" s="4">
        <f t="shared" si="250"/>
        <v>14875</v>
      </c>
      <c r="H598">
        <f t="shared" si="233"/>
        <v>3</v>
      </c>
      <c r="I598" s="24">
        <f t="shared" si="240"/>
        <v>0</v>
      </c>
      <c r="J598" s="24">
        <f t="shared" si="241"/>
        <v>0</v>
      </c>
      <c r="K598" s="24">
        <f t="shared" si="242"/>
        <v>0</v>
      </c>
      <c r="L598" s="25">
        <f t="shared" si="243"/>
        <v>0</v>
      </c>
      <c r="M598" s="24">
        <f t="shared" si="244"/>
        <v>0</v>
      </c>
      <c r="N598" s="19">
        <f t="shared" si="230"/>
        <v>0</v>
      </c>
      <c r="O598" s="19">
        <f t="shared" si="245"/>
        <v>0</v>
      </c>
      <c r="P598" s="19">
        <f t="shared" si="246"/>
        <v>32.131739816948752</v>
      </c>
      <c r="Q598" s="24">
        <f t="shared" si="254"/>
        <v>0</v>
      </c>
      <c r="R598" s="34">
        <f t="shared" si="247"/>
        <v>11</v>
      </c>
      <c r="S598" s="24">
        <f t="shared" si="234"/>
        <v>0</v>
      </c>
      <c r="T598" s="24">
        <f t="shared" si="235"/>
        <v>0</v>
      </c>
      <c r="U598" s="24">
        <f t="shared" si="236"/>
        <v>0</v>
      </c>
      <c r="V598" s="4">
        <f t="shared" si="248"/>
        <v>0</v>
      </c>
      <c r="W598" s="4">
        <f t="shared" si="231"/>
        <v>0</v>
      </c>
      <c r="Y598" s="25">
        <f t="shared" si="251"/>
        <v>525</v>
      </c>
      <c r="Z598" s="24">
        <f t="shared" si="252"/>
        <v>3.3</v>
      </c>
      <c r="AA598" s="24">
        <f t="shared" si="253"/>
        <v>393.61053719208343</v>
      </c>
      <c r="AB598" s="24">
        <f t="shared" si="249"/>
        <v>196.67966534088134</v>
      </c>
    </row>
    <row r="599" spans="1:28" ht="14.65" thickBot="1" x14ac:dyDescent="0.5">
      <c r="A599" s="27" t="s">
        <v>656</v>
      </c>
      <c r="B599" s="27">
        <v>62.5</v>
      </c>
      <c r="C599" s="27">
        <f t="shared" si="237"/>
        <v>62.5</v>
      </c>
      <c r="D599" s="4">
        <f t="shared" si="238"/>
        <v>0</v>
      </c>
      <c r="E599" s="4">
        <f t="shared" si="232"/>
        <v>0</v>
      </c>
      <c r="F599" s="4">
        <f t="shared" si="239"/>
        <v>25</v>
      </c>
      <c r="G599" s="4">
        <f t="shared" si="250"/>
        <v>14900</v>
      </c>
      <c r="H599">
        <f t="shared" si="233"/>
        <v>0</v>
      </c>
      <c r="I599" s="24">
        <f t="shared" si="240"/>
        <v>0</v>
      </c>
      <c r="J599" s="24">
        <f t="shared" si="241"/>
        <v>0</v>
      </c>
      <c r="K599" s="24">
        <f t="shared" si="242"/>
        <v>0</v>
      </c>
      <c r="L599" s="25">
        <f t="shared" si="243"/>
        <v>0</v>
      </c>
      <c r="M599" s="24">
        <f t="shared" si="244"/>
        <v>0</v>
      </c>
      <c r="N599" s="19">
        <f t="shared" si="230"/>
        <v>0</v>
      </c>
      <c r="O599" s="19">
        <f t="shared" si="245"/>
        <v>0</v>
      </c>
      <c r="P599" s="19">
        <f t="shared" si="246"/>
        <v>32.131739816948752</v>
      </c>
      <c r="Q599" s="24">
        <f t="shared" si="254"/>
        <v>0</v>
      </c>
      <c r="R599" s="34">
        <f t="shared" si="247"/>
        <v>11</v>
      </c>
      <c r="S599" s="24">
        <f t="shared" si="234"/>
        <v>0</v>
      </c>
      <c r="T599" s="24">
        <f t="shared" si="235"/>
        <v>0</v>
      </c>
      <c r="U599" s="24">
        <f t="shared" si="236"/>
        <v>0</v>
      </c>
      <c r="V599" s="4">
        <f t="shared" si="248"/>
        <v>0</v>
      </c>
      <c r="W599" s="4">
        <f t="shared" si="231"/>
        <v>0</v>
      </c>
      <c r="Y599" s="25">
        <f t="shared" si="251"/>
        <v>525</v>
      </c>
      <c r="Z599" s="24">
        <f t="shared" si="252"/>
        <v>3.3</v>
      </c>
      <c r="AA599" s="24">
        <f t="shared" si="253"/>
        <v>393.61053719208343</v>
      </c>
      <c r="AB599" s="24">
        <f t="shared" si="249"/>
        <v>196.67966534088134</v>
      </c>
    </row>
    <row r="600" spans="1:28" ht="14.65" thickBot="1" x14ac:dyDescent="0.5">
      <c r="A600" s="27" t="s">
        <v>657</v>
      </c>
      <c r="B600" s="27">
        <v>62.5</v>
      </c>
      <c r="C600" s="27">
        <f t="shared" si="237"/>
        <v>62.5</v>
      </c>
      <c r="D600" s="4">
        <f t="shared" si="238"/>
        <v>0</v>
      </c>
      <c r="E600" s="4">
        <f t="shared" si="232"/>
        <v>0</v>
      </c>
      <c r="F600" s="4">
        <f t="shared" si="239"/>
        <v>25</v>
      </c>
      <c r="G600" s="4">
        <f t="shared" si="250"/>
        <v>14925</v>
      </c>
      <c r="H600">
        <f t="shared" si="233"/>
        <v>1</v>
      </c>
      <c r="I600" s="24">
        <f t="shared" si="240"/>
        <v>0</v>
      </c>
      <c r="J600" s="24">
        <f t="shared" si="241"/>
        <v>0</v>
      </c>
      <c r="K600" s="24">
        <f t="shared" si="242"/>
        <v>0</v>
      </c>
      <c r="L600" s="25">
        <f t="shared" si="243"/>
        <v>0</v>
      </c>
      <c r="M600" s="24">
        <f t="shared" si="244"/>
        <v>0</v>
      </c>
      <c r="N600" s="19">
        <f t="shared" si="230"/>
        <v>0</v>
      </c>
      <c r="O600" s="19">
        <f t="shared" si="245"/>
        <v>0</v>
      </c>
      <c r="P600" s="19">
        <f t="shared" si="246"/>
        <v>32.131739816948752</v>
      </c>
      <c r="Q600" s="24">
        <f t="shared" si="254"/>
        <v>0</v>
      </c>
      <c r="R600" s="34">
        <f t="shared" si="247"/>
        <v>11</v>
      </c>
      <c r="S600" s="24">
        <f t="shared" si="234"/>
        <v>0</v>
      </c>
      <c r="T600" s="24">
        <f t="shared" si="235"/>
        <v>0</v>
      </c>
      <c r="U600" s="24">
        <f t="shared" si="236"/>
        <v>0</v>
      </c>
      <c r="V600" s="4">
        <f t="shared" si="248"/>
        <v>0</v>
      </c>
      <c r="W600" s="4">
        <f t="shared" si="231"/>
        <v>0</v>
      </c>
      <c r="Y600" s="25">
        <f t="shared" si="251"/>
        <v>525</v>
      </c>
      <c r="Z600" s="24">
        <f t="shared" si="252"/>
        <v>3.3</v>
      </c>
      <c r="AA600" s="24">
        <f t="shared" si="253"/>
        <v>393.61053719208343</v>
      </c>
      <c r="AB600" s="24">
        <f t="shared" si="249"/>
        <v>196.67966534088134</v>
      </c>
    </row>
    <row r="601" spans="1:28" ht="14.65" thickBot="1" x14ac:dyDescent="0.5">
      <c r="A601" s="27" t="s">
        <v>658</v>
      </c>
      <c r="B601" s="27">
        <v>62.5</v>
      </c>
      <c r="C601" s="27">
        <f t="shared" si="237"/>
        <v>62.5</v>
      </c>
      <c r="D601" s="4">
        <f t="shared" si="238"/>
        <v>0</v>
      </c>
      <c r="E601" s="4">
        <f t="shared" si="232"/>
        <v>0</v>
      </c>
      <c r="F601" s="4">
        <f t="shared" si="239"/>
        <v>25</v>
      </c>
      <c r="G601" s="4">
        <f t="shared" si="250"/>
        <v>14950</v>
      </c>
      <c r="H601">
        <f t="shared" si="233"/>
        <v>2</v>
      </c>
      <c r="I601" s="24">
        <f t="shared" si="240"/>
        <v>0</v>
      </c>
      <c r="J601" s="24">
        <f t="shared" si="241"/>
        <v>0</v>
      </c>
      <c r="K601" s="24">
        <f t="shared" si="242"/>
        <v>0</v>
      </c>
      <c r="L601" s="25">
        <f t="shared" si="243"/>
        <v>0</v>
      </c>
      <c r="M601" s="24">
        <f t="shared" si="244"/>
        <v>0</v>
      </c>
      <c r="N601" s="19">
        <f t="shared" si="230"/>
        <v>0</v>
      </c>
      <c r="O601" s="19">
        <f t="shared" si="245"/>
        <v>0</v>
      </c>
      <c r="P601" s="19">
        <f t="shared" si="246"/>
        <v>32.131739816948752</v>
      </c>
      <c r="Q601" s="24">
        <f t="shared" si="254"/>
        <v>0</v>
      </c>
      <c r="R601" s="34">
        <f t="shared" si="247"/>
        <v>11</v>
      </c>
      <c r="S601" s="24">
        <f t="shared" si="234"/>
        <v>0</v>
      </c>
      <c r="T601" s="24">
        <f t="shared" si="235"/>
        <v>0</v>
      </c>
      <c r="U601" s="24">
        <f t="shared" si="236"/>
        <v>0</v>
      </c>
      <c r="V601" s="4">
        <f t="shared" si="248"/>
        <v>0</v>
      </c>
      <c r="W601" s="4">
        <f t="shared" si="231"/>
        <v>0</v>
      </c>
      <c r="Y601" s="25">
        <f t="shared" si="251"/>
        <v>525</v>
      </c>
      <c r="Z601" s="24">
        <f t="shared" si="252"/>
        <v>3.3</v>
      </c>
      <c r="AA601" s="24">
        <f t="shared" si="253"/>
        <v>393.61053719208343</v>
      </c>
      <c r="AB601" s="24">
        <f t="shared" si="249"/>
        <v>196.67966534088134</v>
      </c>
    </row>
    <row r="602" spans="1:28" ht="14.65" thickBot="1" x14ac:dyDescent="0.5">
      <c r="A602" s="27" t="s">
        <v>659</v>
      </c>
      <c r="B602" s="27">
        <v>62.5</v>
      </c>
      <c r="C602" s="27">
        <f t="shared" si="237"/>
        <v>62.5</v>
      </c>
      <c r="D602" s="4">
        <f t="shared" si="238"/>
        <v>0</v>
      </c>
      <c r="E602" s="4">
        <f t="shared" si="232"/>
        <v>0</v>
      </c>
      <c r="F602" s="4">
        <f t="shared" si="239"/>
        <v>25</v>
      </c>
      <c r="G602" s="4">
        <f t="shared" si="250"/>
        <v>14975</v>
      </c>
      <c r="H602">
        <f t="shared" si="233"/>
        <v>3</v>
      </c>
      <c r="I602" s="24">
        <f t="shared" si="240"/>
        <v>0</v>
      </c>
      <c r="J602" s="24">
        <f t="shared" si="241"/>
        <v>0</v>
      </c>
      <c r="K602" s="24">
        <f t="shared" si="242"/>
        <v>0</v>
      </c>
      <c r="L602" s="25">
        <f t="shared" si="243"/>
        <v>0</v>
      </c>
      <c r="M602" s="24">
        <f t="shared" si="244"/>
        <v>0</v>
      </c>
      <c r="N602" s="19">
        <f t="shared" si="230"/>
        <v>0</v>
      </c>
      <c r="O602" s="19">
        <f t="shared" si="245"/>
        <v>0</v>
      </c>
      <c r="P602" s="19">
        <f t="shared" si="246"/>
        <v>32.131739816948752</v>
      </c>
      <c r="Q602" s="24">
        <f t="shared" si="254"/>
        <v>0</v>
      </c>
      <c r="R602" s="34">
        <f t="shared" si="247"/>
        <v>11</v>
      </c>
      <c r="S602" s="24">
        <f t="shared" si="234"/>
        <v>0</v>
      </c>
      <c r="T602" s="24">
        <f t="shared" si="235"/>
        <v>0</v>
      </c>
      <c r="U602" s="24">
        <f t="shared" si="236"/>
        <v>0</v>
      </c>
      <c r="V602" s="4">
        <f t="shared" si="248"/>
        <v>0</v>
      </c>
      <c r="W602" s="4">
        <f t="shared" si="231"/>
        <v>0</v>
      </c>
      <c r="Y602" s="25">
        <f t="shared" si="251"/>
        <v>525</v>
      </c>
      <c r="Z602" s="24">
        <f t="shared" si="252"/>
        <v>3.3</v>
      </c>
      <c r="AA602" s="24">
        <f t="shared" si="253"/>
        <v>393.61053719208343</v>
      </c>
      <c r="AB602" s="24">
        <f t="shared" si="249"/>
        <v>196.67966534088134</v>
      </c>
    </row>
    <row r="603" spans="1:28" ht="14.65" thickBot="1" x14ac:dyDescent="0.5">
      <c r="A603" s="27" t="s">
        <v>660</v>
      </c>
      <c r="B603" s="27">
        <v>62.5</v>
      </c>
      <c r="C603" s="27">
        <f t="shared" si="237"/>
        <v>62.5</v>
      </c>
      <c r="D603" s="4">
        <f t="shared" si="238"/>
        <v>0</v>
      </c>
      <c r="E603" s="4">
        <f t="shared" si="232"/>
        <v>0</v>
      </c>
      <c r="F603" s="4">
        <f t="shared" si="239"/>
        <v>25</v>
      </c>
      <c r="G603" s="4">
        <f t="shared" si="250"/>
        <v>15000</v>
      </c>
      <c r="H603">
        <f t="shared" si="233"/>
        <v>0</v>
      </c>
      <c r="I603" s="24">
        <f t="shared" si="240"/>
        <v>0</v>
      </c>
      <c r="J603" s="24">
        <f t="shared" si="241"/>
        <v>0</v>
      </c>
      <c r="K603" s="24">
        <f t="shared" si="242"/>
        <v>0</v>
      </c>
      <c r="L603" s="25">
        <f t="shared" si="243"/>
        <v>0</v>
      </c>
      <c r="M603" s="24">
        <f t="shared" si="244"/>
        <v>0</v>
      </c>
      <c r="N603" s="19">
        <f t="shared" si="230"/>
        <v>0</v>
      </c>
      <c r="O603" s="19">
        <f t="shared" si="245"/>
        <v>0</v>
      </c>
      <c r="P603" s="19">
        <f t="shared" si="246"/>
        <v>32.131739816948752</v>
      </c>
      <c r="Q603" s="24">
        <f t="shared" si="254"/>
        <v>0</v>
      </c>
      <c r="R603" s="34">
        <f t="shared" si="247"/>
        <v>11</v>
      </c>
      <c r="S603" s="24">
        <f t="shared" si="234"/>
        <v>0</v>
      </c>
      <c r="T603" s="24">
        <f t="shared" si="235"/>
        <v>0</v>
      </c>
      <c r="U603" s="24">
        <f t="shared" si="236"/>
        <v>0</v>
      </c>
      <c r="V603" s="4">
        <f t="shared" si="248"/>
        <v>0</v>
      </c>
      <c r="W603" s="4">
        <f t="shared" si="231"/>
        <v>0</v>
      </c>
      <c r="Y603" s="25">
        <f t="shared" si="251"/>
        <v>525</v>
      </c>
      <c r="Z603" s="24">
        <f t="shared" si="252"/>
        <v>3.3</v>
      </c>
      <c r="AA603" s="24">
        <f t="shared" si="253"/>
        <v>393.61053719208343</v>
      </c>
      <c r="AB603" s="24">
        <f t="shared" si="249"/>
        <v>196.67966534088134</v>
      </c>
    </row>
    <row r="604" spans="1:28" ht="14.65" thickBot="1" x14ac:dyDescent="0.5">
      <c r="A604" s="27" t="s">
        <v>661</v>
      </c>
      <c r="B604" s="27">
        <v>62.5</v>
      </c>
      <c r="C604" s="27">
        <f t="shared" si="237"/>
        <v>62.5</v>
      </c>
      <c r="D604" s="4">
        <f t="shared" si="238"/>
        <v>0</v>
      </c>
      <c r="E604" s="4">
        <f t="shared" si="232"/>
        <v>0</v>
      </c>
      <c r="F604" s="4">
        <f t="shared" si="239"/>
        <v>25</v>
      </c>
      <c r="G604" s="4">
        <f t="shared" si="250"/>
        <v>15025</v>
      </c>
      <c r="H604">
        <f t="shared" si="233"/>
        <v>1</v>
      </c>
      <c r="I604" s="24">
        <f t="shared" si="240"/>
        <v>0</v>
      </c>
      <c r="J604" s="24">
        <f t="shared" si="241"/>
        <v>0</v>
      </c>
      <c r="K604" s="24">
        <f t="shared" si="242"/>
        <v>0</v>
      </c>
      <c r="L604" s="25">
        <f t="shared" si="243"/>
        <v>0</v>
      </c>
      <c r="M604" s="24">
        <f t="shared" si="244"/>
        <v>0</v>
      </c>
      <c r="N604" s="19">
        <f t="shared" si="230"/>
        <v>0</v>
      </c>
      <c r="O604" s="19">
        <f t="shared" si="245"/>
        <v>0</v>
      </c>
      <c r="P604" s="19">
        <f t="shared" si="246"/>
        <v>32.131739816948752</v>
      </c>
      <c r="Q604" s="24">
        <f t="shared" si="254"/>
        <v>0</v>
      </c>
      <c r="R604" s="34">
        <f t="shared" si="247"/>
        <v>11</v>
      </c>
      <c r="S604" s="24">
        <f t="shared" si="234"/>
        <v>0</v>
      </c>
      <c r="T604" s="24">
        <f t="shared" si="235"/>
        <v>0</v>
      </c>
      <c r="U604" s="24">
        <f t="shared" si="236"/>
        <v>0</v>
      </c>
      <c r="V604" s="4">
        <f t="shared" si="248"/>
        <v>0</v>
      </c>
      <c r="W604" s="4">
        <f t="shared" si="231"/>
        <v>0</v>
      </c>
      <c r="Y604" s="25">
        <f t="shared" si="251"/>
        <v>525</v>
      </c>
      <c r="Z604" s="24">
        <f t="shared" si="252"/>
        <v>3.3</v>
      </c>
      <c r="AA604" s="24">
        <f t="shared" si="253"/>
        <v>393.61053719208343</v>
      </c>
      <c r="AB604" s="24">
        <f t="shared" si="249"/>
        <v>196.67966534088134</v>
      </c>
    </row>
    <row r="605" spans="1:28" ht="14.65" thickBot="1" x14ac:dyDescent="0.5">
      <c r="A605" s="27" t="s">
        <v>662</v>
      </c>
      <c r="B605" s="27">
        <v>62.5</v>
      </c>
      <c r="C605" s="27">
        <f t="shared" si="237"/>
        <v>62.5</v>
      </c>
      <c r="D605" s="4">
        <f t="shared" si="238"/>
        <v>0</v>
      </c>
      <c r="E605" s="4">
        <f t="shared" si="232"/>
        <v>0</v>
      </c>
      <c r="F605" s="4">
        <f t="shared" si="239"/>
        <v>25</v>
      </c>
      <c r="G605" s="4">
        <f t="shared" si="250"/>
        <v>15050</v>
      </c>
      <c r="H605">
        <f t="shared" si="233"/>
        <v>2</v>
      </c>
      <c r="I605" s="24">
        <f t="shared" si="240"/>
        <v>0</v>
      </c>
      <c r="J605" s="24">
        <f t="shared" si="241"/>
        <v>0</v>
      </c>
      <c r="K605" s="24">
        <f t="shared" si="242"/>
        <v>0</v>
      </c>
      <c r="L605" s="25">
        <f t="shared" si="243"/>
        <v>0</v>
      </c>
      <c r="M605" s="24">
        <f t="shared" si="244"/>
        <v>0</v>
      </c>
      <c r="N605" s="19">
        <f t="shared" si="230"/>
        <v>0</v>
      </c>
      <c r="O605" s="19">
        <f t="shared" si="245"/>
        <v>0</v>
      </c>
      <c r="P605" s="19">
        <f t="shared" si="246"/>
        <v>32.131739816948752</v>
      </c>
      <c r="Q605" s="24">
        <f t="shared" si="254"/>
        <v>0</v>
      </c>
      <c r="R605" s="34">
        <f t="shared" si="247"/>
        <v>11</v>
      </c>
      <c r="S605" s="24">
        <f t="shared" si="234"/>
        <v>0</v>
      </c>
      <c r="T605" s="24">
        <f t="shared" si="235"/>
        <v>0</v>
      </c>
      <c r="U605" s="24">
        <f t="shared" si="236"/>
        <v>0</v>
      </c>
      <c r="V605" s="4">
        <f t="shared" si="248"/>
        <v>0</v>
      </c>
      <c r="W605" s="4">
        <f t="shared" si="231"/>
        <v>0</v>
      </c>
      <c r="Y605" s="25">
        <f t="shared" si="251"/>
        <v>525</v>
      </c>
      <c r="Z605" s="24">
        <f t="shared" si="252"/>
        <v>3.3</v>
      </c>
      <c r="AA605" s="24">
        <f t="shared" si="253"/>
        <v>393.61053719208343</v>
      </c>
      <c r="AB605" s="24">
        <f t="shared" si="249"/>
        <v>196.67966534088134</v>
      </c>
    </row>
    <row r="606" spans="1:28" ht="14.65" thickBot="1" x14ac:dyDescent="0.5">
      <c r="A606" s="27" t="s">
        <v>663</v>
      </c>
      <c r="B606" s="27">
        <v>62.5</v>
      </c>
      <c r="C606" s="27">
        <f t="shared" si="237"/>
        <v>62.5</v>
      </c>
      <c r="D606" s="4">
        <f t="shared" si="238"/>
        <v>0</v>
      </c>
      <c r="E606" s="4">
        <f t="shared" si="232"/>
        <v>0</v>
      </c>
      <c r="F606" s="4">
        <f t="shared" si="239"/>
        <v>25</v>
      </c>
      <c r="G606" s="4">
        <f t="shared" si="250"/>
        <v>15075</v>
      </c>
      <c r="H606">
        <f t="shared" si="233"/>
        <v>3</v>
      </c>
      <c r="I606" s="24">
        <f t="shared" si="240"/>
        <v>0</v>
      </c>
      <c r="J606" s="24">
        <f t="shared" si="241"/>
        <v>0</v>
      </c>
      <c r="K606" s="24">
        <f t="shared" si="242"/>
        <v>0</v>
      </c>
      <c r="L606" s="25">
        <f t="shared" si="243"/>
        <v>0</v>
      </c>
      <c r="M606" s="24">
        <f t="shared" si="244"/>
        <v>0</v>
      </c>
      <c r="N606" s="19">
        <f t="shared" si="230"/>
        <v>0</v>
      </c>
      <c r="O606" s="19">
        <f t="shared" si="245"/>
        <v>0</v>
      </c>
      <c r="P606" s="19">
        <f t="shared" si="246"/>
        <v>32.131739816948752</v>
      </c>
      <c r="Q606" s="24">
        <f t="shared" si="254"/>
        <v>0</v>
      </c>
      <c r="R606" s="34">
        <f t="shared" si="247"/>
        <v>11</v>
      </c>
      <c r="S606" s="24">
        <f t="shared" si="234"/>
        <v>0</v>
      </c>
      <c r="T606" s="24">
        <f t="shared" si="235"/>
        <v>0</v>
      </c>
      <c r="U606" s="24">
        <f t="shared" si="236"/>
        <v>0</v>
      </c>
      <c r="V606" s="4">
        <f t="shared" si="248"/>
        <v>0</v>
      </c>
      <c r="W606" s="4">
        <f t="shared" si="231"/>
        <v>0</v>
      </c>
      <c r="Y606" s="25">
        <f t="shared" si="251"/>
        <v>525</v>
      </c>
      <c r="Z606" s="24">
        <f t="shared" si="252"/>
        <v>3.3</v>
      </c>
      <c r="AA606" s="24">
        <f t="shared" si="253"/>
        <v>393.61053719208343</v>
      </c>
      <c r="AB606" s="24">
        <f t="shared" si="249"/>
        <v>196.67966534088134</v>
      </c>
    </row>
    <row r="607" spans="1:28" ht="14.65" thickBot="1" x14ac:dyDescent="0.5">
      <c r="A607" s="27" t="s">
        <v>664</v>
      </c>
      <c r="B607" s="27">
        <v>62.5</v>
      </c>
      <c r="C607" s="27">
        <f t="shared" si="237"/>
        <v>62.5</v>
      </c>
      <c r="D607" s="4">
        <f t="shared" si="238"/>
        <v>0</v>
      </c>
      <c r="E607" s="4">
        <f t="shared" si="232"/>
        <v>0</v>
      </c>
      <c r="F607" s="4">
        <f t="shared" si="239"/>
        <v>25</v>
      </c>
      <c r="G607" s="4">
        <f t="shared" si="250"/>
        <v>15100</v>
      </c>
      <c r="H607">
        <f t="shared" si="233"/>
        <v>0</v>
      </c>
      <c r="I607" s="24">
        <f t="shared" si="240"/>
        <v>0</v>
      </c>
      <c r="J607" s="24">
        <f t="shared" si="241"/>
        <v>0</v>
      </c>
      <c r="K607" s="24">
        <f t="shared" si="242"/>
        <v>0</v>
      </c>
      <c r="L607" s="25">
        <f t="shared" si="243"/>
        <v>0</v>
      </c>
      <c r="M607" s="24">
        <f t="shared" si="244"/>
        <v>0</v>
      </c>
      <c r="N607" s="19">
        <f t="shared" si="230"/>
        <v>0</v>
      </c>
      <c r="O607" s="19">
        <f t="shared" si="245"/>
        <v>0</v>
      </c>
      <c r="P607" s="19">
        <f t="shared" si="246"/>
        <v>32.131739816948752</v>
      </c>
      <c r="Q607" s="24">
        <f t="shared" si="254"/>
        <v>0</v>
      </c>
      <c r="R607" s="34">
        <f t="shared" si="247"/>
        <v>11</v>
      </c>
      <c r="S607" s="24">
        <f t="shared" si="234"/>
        <v>0</v>
      </c>
      <c r="T607" s="24">
        <f t="shared" si="235"/>
        <v>0</v>
      </c>
      <c r="U607" s="24">
        <f t="shared" si="236"/>
        <v>0</v>
      </c>
      <c r="V607" s="4">
        <f t="shared" si="248"/>
        <v>0</v>
      </c>
      <c r="W607" s="4">
        <f t="shared" si="231"/>
        <v>0</v>
      </c>
      <c r="Y607" s="25">
        <f t="shared" si="251"/>
        <v>525</v>
      </c>
      <c r="Z607" s="24">
        <f t="shared" si="252"/>
        <v>3.3</v>
      </c>
      <c r="AA607" s="24">
        <f t="shared" si="253"/>
        <v>393.61053719208343</v>
      </c>
      <c r="AB607" s="24">
        <f t="shared" si="249"/>
        <v>196.67966534088134</v>
      </c>
    </row>
    <row r="608" spans="1:28" ht="14.65" thickBot="1" x14ac:dyDescent="0.5">
      <c r="A608" s="27" t="s">
        <v>665</v>
      </c>
      <c r="B608" s="27">
        <v>62.5</v>
      </c>
      <c r="C608" s="27">
        <f t="shared" si="237"/>
        <v>62.5</v>
      </c>
      <c r="D608" s="4">
        <f t="shared" si="238"/>
        <v>0</v>
      </c>
      <c r="E608" s="4">
        <f t="shared" si="232"/>
        <v>0</v>
      </c>
      <c r="F608" s="4">
        <f t="shared" si="239"/>
        <v>25</v>
      </c>
      <c r="G608" s="4">
        <f t="shared" si="250"/>
        <v>15125</v>
      </c>
      <c r="H608">
        <f t="shared" si="233"/>
        <v>1</v>
      </c>
      <c r="I608" s="24">
        <f t="shared" si="240"/>
        <v>0</v>
      </c>
      <c r="J608" s="24">
        <f t="shared" si="241"/>
        <v>0</v>
      </c>
      <c r="K608" s="24">
        <f t="shared" si="242"/>
        <v>0</v>
      </c>
      <c r="L608" s="25">
        <f t="shared" si="243"/>
        <v>0</v>
      </c>
      <c r="M608" s="24">
        <f t="shared" si="244"/>
        <v>0</v>
      </c>
      <c r="N608" s="19">
        <f t="shared" si="230"/>
        <v>0</v>
      </c>
      <c r="O608" s="19">
        <f t="shared" si="245"/>
        <v>0</v>
      </c>
      <c r="P608" s="19">
        <f t="shared" si="246"/>
        <v>32.131739816948752</v>
      </c>
      <c r="Q608" s="24">
        <f t="shared" si="254"/>
        <v>0</v>
      </c>
      <c r="R608" s="34">
        <f t="shared" si="247"/>
        <v>11</v>
      </c>
      <c r="S608" s="24">
        <f t="shared" si="234"/>
        <v>0</v>
      </c>
      <c r="T608" s="24">
        <f t="shared" si="235"/>
        <v>0</v>
      </c>
      <c r="U608" s="24">
        <f t="shared" si="236"/>
        <v>0</v>
      </c>
      <c r="V608" s="4">
        <f t="shared" si="248"/>
        <v>0</v>
      </c>
      <c r="W608" s="4">
        <f t="shared" si="231"/>
        <v>0</v>
      </c>
      <c r="Y608" s="25">
        <f t="shared" si="251"/>
        <v>525</v>
      </c>
      <c r="Z608" s="24">
        <f t="shared" si="252"/>
        <v>3.3</v>
      </c>
      <c r="AA608" s="24">
        <f t="shared" si="253"/>
        <v>393.61053719208343</v>
      </c>
      <c r="AB608" s="24">
        <f t="shared" si="249"/>
        <v>196.67966534088134</v>
      </c>
    </row>
    <row r="609" spans="1:28" ht="14.65" thickBot="1" x14ac:dyDescent="0.5">
      <c r="A609" s="27" t="s">
        <v>666</v>
      </c>
      <c r="B609" s="27">
        <v>62.5</v>
      </c>
      <c r="C609" s="27">
        <f t="shared" si="237"/>
        <v>62.5</v>
      </c>
      <c r="D609" s="4">
        <f t="shared" si="238"/>
        <v>0</v>
      </c>
      <c r="E609" s="4">
        <f t="shared" si="232"/>
        <v>0</v>
      </c>
      <c r="F609" s="4">
        <f t="shared" si="239"/>
        <v>25</v>
      </c>
      <c r="G609" s="4">
        <f t="shared" si="250"/>
        <v>15150</v>
      </c>
      <c r="H609">
        <f t="shared" si="233"/>
        <v>2</v>
      </c>
      <c r="I609" s="24">
        <f t="shared" si="240"/>
        <v>0</v>
      </c>
      <c r="J609" s="24">
        <f t="shared" si="241"/>
        <v>0</v>
      </c>
      <c r="K609" s="24">
        <f t="shared" si="242"/>
        <v>0</v>
      </c>
      <c r="L609" s="25">
        <f t="shared" si="243"/>
        <v>0</v>
      </c>
      <c r="M609" s="24">
        <f t="shared" si="244"/>
        <v>0</v>
      </c>
      <c r="N609" s="19">
        <f t="shared" si="230"/>
        <v>0</v>
      </c>
      <c r="O609" s="19">
        <f t="shared" si="245"/>
        <v>0</v>
      </c>
      <c r="P609" s="19">
        <f t="shared" si="246"/>
        <v>32.131739816948752</v>
      </c>
      <c r="Q609" s="24">
        <f t="shared" si="254"/>
        <v>0</v>
      </c>
      <c r="R609" s="34">
        <f t="shared" si="247"/>
        <v>11</v>
      </c>
      <c r="S609" s="24">
        <f t="shared" si="234"/>
        <v>0</v>
      </c>
      <c r="T609" s="24">
        <f t="shared" si="235"/>
        <v>0</v>
      </c>
      <c r="U609" s="24">
        <f t="shared" si="236"/>
        <v>0</v>
      </c>
      <c r="V609" s="4">
        <f t="shared" si="248"/>
        <v>0</v>
      </c>
      <c r="W609" s="4">
        <f t="shared" si="231"/>
        <v>0</v>
      </c>
      <c r="Y609" s="25">
        <f t="shared" si="251"/>
        <v>525</v>
      </c>
      <c r="Z609" s="24">
        <f t="shared" si="252"/>
        <v>3.3</v>
      </c>
      <c r="AA609" s="24">
        <f t="shared" si="253"/>
        <v>393.61053719208343</v>
      </c>
      <c r="AB609" s="24">
        <f t="shared" si="249"/>
        <v>196.67966534088134</v>
      </c>
    </row>
    <row r="610" spans="1:28" ht="14.65" thickBot="1" x14ac:dyDescent="0.5">
      <c r="A610" s="27" t="s">
        <v>667</v>
      </c>
      <c r="B610" s="27">
        <v>62.5</v>
      </c>
      <c r="C610" s="27">
        <f t="shared" si="237"/>
        <v>62.5</v>
      </c>
      <c r="D610" s="4">
        <f t="shared" si="238"/>
        <v>0</v>
      </c>
      <c r="E610" s="4">
        <f t="shared" si="232"/>
        <v>0</v>
      </c>
      <c r="F610" s="4">
        <f t="shared" si="239"/>
        <v>25</v>
      </c>
      <c r="G610" s="4">
        <f t="shared" si="250"/>
        <v>15175</v>
      </c>
      <c r="H610">
        <f t="shared" si="233"/>
        <v>3</v>
      </c>
      <c r="I610" s="24">
        <f t="shared" si="240"/>
        <v>0</v>
      </c>
      <c r="J610" s="24">
        <f t="shared" si="241"/>
        <v>0</v>
      </c>
      <c r="K610" s="24">
        <f t="shared" si="242"/>
        <v>0</v>
      </c>
      <c r="L610" s="25">
        <f t="shared" si="243"/>
        <v>0</v>
      </c>
      <c r="M610" s="24">
        <f t="shared" si="244"/>
        <v>0</v>
      </c>
      <c r="N610" s="19">
        <f t="shared" si="230"/>
        <v>0</v>
      </c>
      <c r="O610" s="19">
        <f t="shared" si="245"/>
        <v>0</v>
      </c>
      <c r="P610" s="19">
        <f t="shared" si="246"/>
        <v>32.131739816948752</v>
      </c>
      <c r="Q610" s="24">
        <f t="shared" si="254"/>
        <v>0</v>
      </c>
      <c r="R610" s="34">
        <f t="shared" si="247"/>
        <v>11</v>
      </c>
      <c r="S610" s="24">
        <f t="shared" si="234"/>
        <v>0</v>
      </c>
      <c r="T610" s="24">
        <f t="shared" si="235"/>
        <v>0</v>
      </c>
      <c r="U610" s="24">
        <f t="shared" si="236"/>
        <v>0</v>
      </c>
      <c r="V610" s="4">
        <f t="shared" si="248"/>
        <v>0</v>
      </c>
      <c r="W610" s="4">
        <f t="shared" si="231"/>
        <v>0</v>
      </c>
      <c r="Y610" s="25">
        <f t="shared" si="251"/>
        <v>525</v>
      </c>
      <c r="Z610" s="24">
        <f t="shared" si="252"/>
        <v>3.3</v>
      </c>
      <c r="AA610" s="24">
        <f t="shared" si="253"/>
        <v>393.61053719208343</v>
      </c>
      <c r="AB610" s="24">
        <f t="shared" si="249"/>
        <v>196.67966534088134</v>
      </c>
    </row>
    <row r="611" spans="1:28" ht="14.65" thickBot="1" x14ac:dyDescent="0.5">
      <c r="A611" s="27" t="s">
        <v>668</v>
      </c>
      <c r="B611" s="27">
        <v>62.5</v>
      </c>
      <c r="C611" s="27">
        <f t="shared" si="237"/>
        <v>62.5</v>
      </c>
      <c r="D611" s="4">
        <f t="shared" si="238"/>
        <v>0</v>
      </c>
      <c r="E611" s="4">
        <f t="shared" si="232"/>
        <v>0</v>
      </c>
      <c r="F611" s="4">
        <f t="shared" si="239"/>
        <v>25</v>
      </c>
      <c r="G611" s="4">
        <f t="shared" si="250"/>
        <v>15200</v>
      </c>
      <c r="H611">
        <f t="shared" si="233"/>
        <v>0</v>
      </c>
      <c r="I611" s="24">
        <f t="shared" si="240"/>
        <v>0</v>
      </c>
      <c r="J611" s="24">
        <f t="shared" si="241"/>
        <v>0</v>
      </c>
      <c r="K611" s="24">
        <f t="shared" si="242"/>
        <v>0</v>
      </c>
      <c r="L611" s="25">
        <f t="shared" si="243"/>
        <v>0</v>
      </c>
      <c r="M611" s="24">
        <f t="shared" si="244"/>
        <v>0</v>
      </c>
      <c r="N611" s="19">
        <f t="shared" si="230"/>
        <v>0</v>
      </c>
      <c r="O611" s="19">
        <f t="shared" si="245"/>
        <v>0</v>
      </c>
      <c r="P611" s="19">
        <f t="shared" si="246"/>
        <v>32.131739816948752</v>
      </c>
      <c r="Q611" s="24">
        <f t="shared" si="254"/>
        <v>0</v>
      </c>
      <c r="R611" s="34">
        <f t="shared" si="247"/>
        <v>11</v>
      </c>
      <c r="S611" s="24">
        <f t="shared" si="234"/>
        <v>0</v>
      </c>
      <c r="T611" s="24">
        <f t="shared" si="235"/>
        <v>0</v>
      </c>
      <c r="U611" s="24">
        <f t="shared" si="236"/>
        <v>0</v>
      </c>
      <c r="V611" s="4">
        <f t="shared" si="248"/>
        <v>0</v>
      </c>
      <c r="W611" s="4">
        <f t="shared" si="231"/>
        <v>0</v>
      </c>
      <c r="Y611" s="25">
        <f t="shared" si="251"/>
        <v>525</v>
      </c>
      <c r="Z611" s="24">
        <f t="shared" si="252"/>
        <v>3.3</v>
      </c>
      <c r="AA611" s="24">
        <f t="shared" si="253"/>
        <v>393.61053719208343</v>
      </c>
      <c r="AB611" s="24">
        <f t="shared" si="249"/>
        <v>196.67966534088134</v>
      </c>
    </row>
    <row r="612" spans="1:28" ht="14.65" thickBot="1" x14ac:dyDescent="0.5">
      <c r="A612" s="27" t="s">
        <v>669</v>
      </c>
      <c r="B612" s="27">
        <v>62.5</v>
      </c>
      <c r="C612" s="27">
        <f t="shared" si="237"/>
        <v>62.5</v>
      </c>
      <c r="D612" s="4">
        <f t="shared" si="238"/>
        <v>0</v>
      </c>
      <c r="E612" s="4">
        <f t="shared" si="232"/>
        <v>0</v>
      </c>
      <c r="F612" s="4">
        <f t="shared" si="239"/>
        <v>25</v>
      </c>
      <c r="G612" s="4">
        <f t="shared" si="250"/>
        <v>15225</v>
      </c>
      <c r="H612">
        <f t="shared" si="233"/>
        <v>1</v>
      </c>
      <c r="I612" s="24">
        <f t="shared" si="240"/>
        <v>0</v>
      </c>
      <c r="J612" s="24">
        <f t="shared" si="241"/>
        <v>0</v>
      </c>
      <c r="K612" s="24">
        <f t="shared" si="242"/>
        <v>0</v>
      </c>
      <c r="L612" s="25">
        <f t="shared" si="243"/>
        <v>0</v>
      </c>
      <c r="M612" s="24">
        <f t="shared" si="244"/>
        <v>0</v>
      </c>
      <c r="N612" s="19">
        <f t="shared" si="230"/>
        <v>0</v>
      </c>
      <c r="O612" s="19">
        <f t="shared" si="245"/>
        <v>0</v>
      </c>
      <c r="P612" s="19">
        <f t="shared" si="246"/>
        <v>32.131739816948752</v>
      </c>
      <c r="Q612" s="24">
        <f t="shared" si="254"/>
        <v>0</v>
      </c>
      <c r="R612" s="34">
        <f t="shared" si="247"/>
        <v>11</v>
      </c>
      <c r="S612" s="24">
        <f t="shared" si="234"/>
        <v>0</v>
      </c>
      <c r="T612" s="24">
        <f t="shared" si="235"/>
        <v>0</v>
      </c>
      <c r="U612" s="24">
        <f t="shared" si="236"/>
        <v>0</v>
      </c>
      <c r="V612" s="4">
        <f t="shared" si="248"/>
        <v>0</v>
      </c>
      <c r="W612" s="4">
        <f t="shared" si="231"/>
        <v>0</v>
      </c>
      <c r="Y612" s="25">
        <f t="shared" si="251"/>
        <v>525</v>
      </c>
      <c r="Z612" s="24">
        <f t="shared" si="252"/>
        <v>3.3</v>
      </c>
      <c r="AA612" s="24">
        <f t="shared" si="253"/>
        <v>393.61053719208343</v>
      </c>
      <c r="AB612" s="24">
        <f t="shared" si="249"/>
        <v>196.67966534088134</v>
      </c>
    </row>
    <row r="613" spans="1:28" ht="14.65" thickBot="1" x14ac:dyDescent="0.5">
      <c r="A613" s="27" t="s">
        <v>670</v>
      </c>
      <c r="B613" s="27">
        <v>62.5</v>
      </c>
      <c r="C613" s="27">
        <f t="shared" si="237"/>
        <v>62.5</v>
      </c>
      <c r="D613" s="4">
        <f t="shared" si="238"/>
        <v>0</v>
      </c>
      <c r="E613" s="4">
        <f t="shared" si="232"/>
        <v>0</v>
      </c>
      <c r="F613" s="4">
        <f t="shared" si="239"/>
        <v>25</v>
      </c>
      <c r="G613" s="4">
        <f t="shared" si="250"/>
        <v>15250</v>
      </c>
      <c r="H613">
        <f t="shared" si="233"/>
        <v>2</v>
      </c>
      <c r="I613" s="24">
        <f t="shared" si="240"/>
        <v>0</v>
      </c>
      <c r="J613" s="24">
        <f t="shared" si="241"/>
        <v>0</v>
      </c>
      <c r="K613" s="24">
        <f t="shared" si="242"/>
        <v>0</v>
      </c>
      <c r="L613" s="25">
        <f t="shared" si="243"/>
        <v>0</v>
      </c>
      <c r="M613" s="24">
        <f t="shared" si="244"/>
        <v>0</v>
      </c>
      <c r="N613" s="19">
        <f t="shared" si="230"/>
        <v>0</v>
      </c>
      <c r="O613" s="19">
        <f t="shared" si="245"/>
        <v>0</v>
      </c>
      <c r="P613" s="19">
        <f t="shared" si="246"/>
        <v>32.131739816948752</v>
      </c>
      <c r="Q613" s="24">
        <f t="shared" si="254"/>
        <v>0</v>
      </c>
      <c r="R613" s="34">
        <f t="shared" si="247"/>
        <v>11</v>
      </c>
      <c r="S613" s="24">
        <f t="shared" si="234"/>
        <v>0</v>
      </c>
      <c r="T613" s="24">
        <f t="shared" si="235"/>
        <v>0</v>
      </c>
      <c r="U613" s="24">
        <f t="shared" si="236"/>
        <v>0</v>
      </c>
      <c r="V613" s="4">
        <f t="shared" si="248"/>
        <v>0</v>
      </c>
      <c r="W613" s="4">
        <f t="shared" si="231"/>
        <v>0</v>
      </c>
      <c r="Y613" s="25">
        <f t="shared" si="251"/>
        <v>525</v>
      </c>
      <c r="Z613" s="24">
        <f t="shared" si="252"/>
        <v>3.3</v>
      </c>
      <c r="AA613" s="24">
        <f t="shared" si="253"/>
        <v>393.61053719208343</v>
      </c>
      <c r="AB613" s="24">
        <f t="shared" si="249"/>
        <v>196.67966534088134</v>
      </c>
    </row>
    <row r="614" spans="1:28" ht="14.65" thickBot="1" x14ac:dyDescent="0.5">
      <c r="A614" s="27" t="s">
        <v>671</v>
      </c>
      <c r="B614" s="27">
        <v>62.5</v>
      </c>
      <c r="C614" s="27">
        <f t="shared" si="237"/>
        <v>62.5</v>
      </c>
      <c r="D614" s="4">
        <f t="shared" si="238"/>
        <v>0</v>
      </c>
      <c r="E614" s="4">
        <f t="shared" si="232"/>
        <v>0</v>
      </c>
      <c r="F614" s="4">
        <f t="shared" si="239"/>
        <v>25</v>
      </c>
      <c r="G614" s="4">
        <f t="shared" si="250"/>
        <v>15275</v>
      </c>
      <c r="H614">
        <f t="shared" si="233"/>
        <v>3</v>
      </c>
      <c r="I614" s="24">
        <f t="shared" si="240"/>
        <v>0</v>
      </c>
      <c r="J614" s="24">
        <f t="shared" si="241"/>
        <v>0</v>
      </c>
      <c r="K614" s="24">
        <f t="shared" si="242"/>
        <v>0</v>
      </c>
      <c r="L614" s="25">
        <f t="shared" si="243"/>
        <v>0</v>
      </c>
      <c r="M614" s="24">
        <f t="shared" si="244"/>
        <v>0</v>
      </c>
      <c r="N614" s="19">
        <f t="shared" si="230"/>
        <v>0</v>
      </c>
      <c r="O614" s="19">
        <f t="shared" si="245"/>
        <v>0</v>
      </c>
      <c r="P614" s="19">
        <f t="shared" si="246"/>
        <v>32.131739816948752</v>
      </c>
      <c r="Q614" s="24">
        <f t="shared" si="254"/>
        <v>0</v>
      </c>
      <c r="R614" s="34">
        <f t="shared" si="247"/>
        <v>11</v>
      </c>
      <c r="S614" s="24">
        <f t="shared" si="234"/>
        <v>0</v>
      </c>
      <c r="T614" s="24">
        <f t="shared" si="235"/>
        <v>0</v>
      </c>
      <c r="U614" s="24">
        <f t="shared" si="236"/>
        <v>0</v>
      </c>
      <c r="V614" s="4">
        <f t="shared" si="248"/>
        <v>0</v>
      </c>
      <c r="W614" s="4">
        <f t="shared" si="231"/>
        <v>0</v>
      </c>
      <c r="Y614" s="25">
        <f t="shared" si="251"/>
        <v>525</v>
      </c>
      <c r="Z614" s="24">
        <f t="shared" si="252"/>
        <v>3.3</v>
      </c>
      <c r="AA614" s="24">
        <f t="shared" si="253"/>
        <v>393.61053719208343</v>
      </c>
      <c r="AB614" s="24">
        <f t="shared" si="249"/>
        <v>196.67966534088134</v>
      </c>
    </row>
    <row r="615" spans="1:28" ht="14.65" thickBot="1" x14ac:dyDescent="0.5">
      <c r="A615" s="27" t="s">
        <v>672</v>
      </c>
      <c r="B615" s="27">
        <v>62.5</v>
      </c>
      <c r="C615" s="27">
        <f t="shared" si="237"/>
        <v>62.5</v>
      </c>
      <c r="D615" s="4">
        <f t="shared" si="238"/>
        <v>0</v>
      </c>
      <c r="E615" s="4">
        <f t="shared" si="232"/>
        <v>0</v>
      </c>
      <c r="F615" s="4">
        <f t="shared" si="239"/>
        <v>25</v>
      </c>
      <c r="G615" s="4">
        <f t="shared" si="250"/>
        <v>15300</v>
      </c>
      <c r="H615">
        <f t="shared" si="233"/>
        <v>0</v>
      </c>
      <c r="I615" s="24">
        <f t="shared" si="240"/>
        <v>0</v>
      </c>
      <c r="J615" s="24">
        <f t="shared" si="241"/>
        <v>0</v>
      </c>
      <c r="K615" s="24">
        <f t="shared" si="242"/>
        <v>0</v>
      </c>
      <c r="L615" s="25">
        <f t="shared" si="243"/>
        <v>0</v>
      </c>
      <c r="M615" s="24">
        <f t="shared" si="244"/>
        <v>0</v>
      </c>
      <c r="N615" s="19">
        <f t="shared" si="230"/>
        <v>0</v>
      </c>
      <c r="O615" s="19">
        <f t="shared" si="245"/>
        <v>0</v>
      </c>
      <c r="P615" s="19">
        <f t="shared" si="246"/>
        <v>32.131739816948752</v>
      </c>
      <c r="Q615" s="24">
        <f t="shared" si="254"/>
        <v>0</v>
      </c>
      <c r="R615" s="34">
        <f t="shared" si="247"/>
        <v>11</v>
      </c>
      <c r="S615" s="24">
        <f t="shared" si="234"/>
        <v>0</v>
      </c>
      <c r="T615" s="24">
        <f t="shared" si="235"/>
        <v>0</v>
      </c>
      <c r="U615" s="24">
        <f t="shared" si="236"/>
        <v>0</v>
      </c>
      <c r="V615" s="4">
        <f t="shared" si="248"/>
        <v>0</v>
      </c>
      <c r="W615" s="4">
        <f t="shared" si="231"/>
        <v>0</v>
      </c>
      <c r="Y615" s="25">
        <f t="shared" si="251"/>
        <v>525</v>
      </c>
      <c r="Z615" s="24">
        <f t="shared" si="252"/>
        <v>3.3</v>
      </c>
      <c r="AA615" s="24">
        <f t="shared" si="253"/>
        <v>393.61053719208343</v>
      </c>
      <c r="AB615" s="24">
        <f t="shared" si="249"/>
        <v>196.67966534088134</v>
      </c>
    </row>
    <row r="616" spans="1:28" ht="14.65" thickBot="1" x14ac:dyDescent="0.5">
      <c r="A616" s="27" t="s">
        <v>673</v>
      </c>
      <c r="B616" s="27">
        <v>62.5</v>
      </c>
      <c r="C616" s="27">
        <f t="shared" si="237"/>
        <v>62.5</v>
      </c>
      <c r="D616" s="4">
        <f t="shared" si="238"/>
        <v>0</v>
      </c>
      <c r="E616" s="4">
        <f t="shared" si="232"/>
        <v>0</v>
      </c>
      <c r="F616" s="4">
        <f t="shared" si="239"/>
        <v>25</v>
      </c>
      <c r="G616" s="4">
        <f t="shared" si="250"/>
        <v>15325</v>
      </c>
      <c r="H616">
        <f t="shared" si="233"/>
        <v>1</v>
      </c>
      <c r="I616" s="24">
        <f t="shared" si="240"/>
        <v>0</v>
      </c>
      <c r="J616" s="24">
        <f t="shared" si="241"/>
        <v>0</v>
      </c>
      <c r="K616" s="24">
        <f t="shared" si="242"/>
        <v>0</v>
      </c>
      <c r="L616" s="25">
        <f t="shared" si="243"/>
        <v>0</v>
      </c>
      <c r="M616" s="24">
        <f t="shared" si="244"/>
        <v>0</v>
      </c>
      <c r="N616" s="19">
        <f t="shared" si="230"/>
        <v>0</v>
      </c>
      <c r="O616" s="19">
        <f t="shared" si="245"/>
        <v>0</v>
      </c>
      <c r="P616" s="19">
        <f t="shared" si="246"/>
        <v>32.131739816948752</v>
      </c>
      <c r="Q616" s="24">
        <f t="shared" si="254"/>
        <v>0</v>
      </c>
      <c r="R616" s="34">
        <f t="shared" si="247"/>
        <v>11</v>
      </c>
      <c r="S616" s="24">
        <f t="shared" si="234"/>
        <v>0</v>
      </c>
      <c r="T616" s="24">
        <f t="shared" si="235"/>
        <v>0</v>
      </c>
      <c r="U616" s="24">
        <f t="shared" si="236"/>
        <v>0</v>
      </c>
      <c r="V616" s="4">
        <f t="shared" si="248"/>
        <v>0</v>
      </c>
      <c r="W616" s="4">
        <f t="shared" si="231"/>
        <v>0</v>
      </c>
      <c r="Y616" s="25">
        <f t="shared" si="251"/>
        <v>525</v>
      </c>
      <c r="Z616" s="24">
        <f t="shared" si="252"/>
        <v>3.3</v>
      </c>
      <c r="AA616" s="24">
        <f t="shared" si="253"/>
        <v>393.61053719208343</v>
      </c>
      <c r="AB616" s="24">
        <f t="shared" si="249"/>
        <v>196.67966534088134</v>
      </c>
    </row>
    <row r="617" spans="1:28" ht="14.65" thickBot="1" x14ac:dyDescent="0.5">
      <c r="A617" s="27" t="s">
        <v>674</v>
      </c>
      <c r="B617" s="27">
        <v>62.5</v>
      </c>
      <c r="C617" s="27">
        <f t="shared" si="237"/>
        <v>62.5</v>
      </c>
      <c r="D617" s="4">
        <f t="shared" si="238"/>
        <v>0</v>
      </c>
      <c r="E617" s="4">
        <f t="shared" si="232"/>
        <v>0</v>
      </c>
      <c r="F617" s="4">
        <f t="shared" si="239"/>
        <v>25</v>
      </c>
      <c r="G617" s="4">
        <f t="shared" si="250"/>
        <v>15350</v>
      </c>
      <c r="H617">
        <f t="shared" si="233"/>
        <v>2</v>
      </c>
      <c r="I617" s="24">
        <f t="shared" si="240"/>
        <v>0</v>
      </c>
      <c r="J617" s="24">
        <f t="shared" si="241"/>
        <v>0</v>
      </c>
      <c r="K617" s="24">
        <f t="shared" si="242"/>
        <v>0</v>
      </c>
      <c r="L617" s="25">
        <f t="shared" si="243"/>
        <v>0</v>
      </c>
      <c r="M617" s="24">
        <f t="shared" si="244"/>
        <v>0</v>
      </c>
      <c r="N617" s="19">
        <f t="shared" si="230"/>
        <v>0</v>
      </c>
      <c r="O617" s="19">
        <f t="shared" si="245"/>
        <v>0</v>
      </c>
      <c r="P617" s="19">
        <f t="shared" si="246"/>
        <v>32.131739816948752</v>
      </c>
      <c r="Q617" s="24">
        <f t="shared" si="254"/>
        <v>0</v>
      </c>
      <c r="R617" s="34">
        <f t="shared" si="247"/>
        <v>11</v>
      </c>
      <c r="S617" s="24">
        <f t="shared" si="234"/>
        <v>0</v>
      </c>
      <c r="T617" s="24">
        <f t="shared" si="235"/>
        <v>0</v>
      </c>
      <c r="U617" s="24">
        <f t="shared" si="236"/>
        <v>0</v>
      </c>
      <c r="V617" s="4">
        <f t="shared" si="248"/>
        <v>0</v>
      </c>
      <c r="W617" s="4">
        <f t="shared" si="231"/>
        <v>0</v>
      </c>
      <c r="Y617" s="25">
        <f t="shared" si="251"/>
        <v>525</v>
      </c>
      <c r="Z617" s="24">
        <f t="shared" si="252"/>
        <v>3.3</v>
      </c>
      <c r="AA617" s="24">
        <f t="shared" si="253"/>
        <v>393.61053719208343</v>
      </c>
      <c r="AB617" s="24">
        <f t="shared" si="249"/>
        <v>196.67966534088134</v>
      </c>
    </row>
    <row r="618" spans="1:28" ht="14.65" thickBot="1" x14ac:dyDescent="0.5">
      <c r="A618" s="27" t="s">
        <v>675</v>
      </c>
      <c r="B618" s="27">
        <v>62.5</v>
      </c>
      <c r="C618" s="27">
        <f t="shared" si="237"/>
        <v>62.5</v>
      </c>
      <c r="D618" s="4">
        <f t="shared" si="238"/>
        <v>0</v>
      </c>
      <c r="E618" s="4">
        <f t="shared" si="232"/>
        <v>0</v>
      </c>
      <c r="F618" s="4">
        <f t="shared" si="239"/>
        <v>25</v>
      </c>
      <c r="G618" s="4">
        <f t="shared" si="250"/>
        <v>15375</v>
      </c>
      <c r="H618">
        <f t="shared" si="233"/>
        <v>3</v>
      </c>
      <c r="I618" s="24">
        <f t="shared" si="240"/>
        <v>0</v>
      </c>
      <c r="J618" s="24">
        <f t="shared" si="241"/>
        <v>0</v>
      </c>
      <c r="K618" s="24">
        <f t="shared" si="242"/>
        <v>0</v>
      </c>
      <c r="L618" s="25">
        <f t="shared" si="243"/>
        <v>0</v>
      </c>
      <c r="M618" s="24">
        <f t="shared" si="244"/>
        <v>0</v>
      </c>
      <c r="N618" s="19">
        <f t="shared" si="230"/>
        <v>0</v>
      </c>
      <c r="O618" s="19">
        <f t="shared" si="245"/>
        <v>0</v>
      </c>
      <c r="P618" s="19">
        <f t="shared" si="246"/>
        <v>32.131739816948752</v>
      </c>
      <c r="Q618" s="24">
        <f t="shared" si="254"/>
        <v>0</v>
      </c>
      <c r="R618" s="34">
        <f t="shared" si="247"/>
        <v>11</v>
      </c>
      <c r="S618" s="24">
        <f t="shared" si="234"/>
        <v>0</v>
      </c>
      <c r="T618" s="24">
        <f t="shared" si="235"/>
        <v>0</v>
      </c>
      <c r="U618" s="24">
        <f t="shared" si="236"/>
        <v>0</v>
      </c>
      <c r="V618" s="4">
        <f t="shared" si="248"/>
        <v>0</v>
      </c>
      <c r="W618" s="4">
        <f t="shared" si="231"/>
        <v>0</v>
      </c>
      <c r="Y618" s="25">
        <f t="shared" si="251"/>
        <v>525</v>
      </c>
      <c r="Z618" s="24">
        <f t="shared" si="252"/>
        <v>3.3</v>
      </c>
      <c r="AA618" s="24">
        <f t="shared" si="253"/>
        <v>393.61053719208343</v>
      </c>
      <c r="AB618" s="24">
        <f t="shared" si="249"/>
        <v>196.67966534088134</v>
      </c>
    </row>
    <row r="619" spans="1:28" ht="14.65" thickBot="1" x14ac:dyDescent="0.5">
      <c r="A619" s="27" t="s">
        <v>676</v>
      </c>
      <c r="B619" s="27">
        <v>62.5</v>
      </c>
      <c r="C619" s="27">
        <f t="shared" si="237"/>
        <v>62.5</v>
      </c>
      <c r="D619" s="4">
        <f t="shared" si="238"/>
        <v>0</v>
      </c>
      <c r="E619" s="4">
        <f t="shared" si="232"/>
        <v>0</v>
      </c>
      <c r="F619" s="4">
        <f t="shared" si="239"/>
        <v>25</v>
      </c>
      <c r="G619" s="4">
        <f t="shared" si="250"/>
        <v>15400</v>
      </c>
      <c r="H619">
        <f t="shared" si="233"/>
        <v>0</v>
      </c>
      <c r="I619" s="24">
        <f t="shared" si="240"/>
        <v>0</v>
      </c>
      <c r="J619" s="24">
        <f t="shared" si="241"/>
        <v>0</v>
      </c>
      <c r="K619" s="24">
        <f t="shared" si="242"/>
        <v>0</v>
      </c>
      <c r="L619" s="25">
        <f t="shared" si="243"/>
        <v>0</v>
      </c>
      <c r="M619" s="24">
        <f t="shared" si="244"/>
        <v>0</v>
      </c>
      <c r="N619" s="19">
        <f t="shared" si="230"/>
        <v>0</v>
      </c>
      <c r="O619" s="19">
        <f t="shared" si="245"/>
        <v>0</v>
      </c>
      <c r="P619" s="19">
        <f t="shared" si="246"/>
        <v>32.131739816948752</v>
      </c>
      <c r="Q619" s="24">
        <f t="shared" si="254"/>
        <v>0</v>
      </c>
      <c r="R619" s="34">
        <f t="shared" si="247"/>
        <v>11</v>
      </c>
      <c r="S619" s="24">
        <f t="shared" si="234"/>
        <v>0</v>
      </c>
      <c r="T619" s="24">
        <f t="shared" si="235"/>
        <v>0</v>
      </c>
      <c r="U619" s="24">
        <f t="shared" si="236"/>
        <v>0</v>
      </c>
      <c r="V619" s="4">
        <f t="shared" si="248"/>
        <v>0</v>
      </c>
      <c r="W619" s="4">
        <f t="shared" si="231"/>
        <v>0</v>
      </c>
      <c r="Y619" s="25">
        <f t="shared" si="251"/>
        <v>525</v>
      </c>
      <c r="Z619" s="24">
        <f t="shared" si="252"/>
        <v>3.3</v>
      </c>
      <c r="AA619" s="24">
        <f t="shared" si="253"/>
        <v>393.61053719208343</v>
      </c>
      <c r="AB619" s="24">
        <f t="shared" si="249"/>
        <v>196.67966534088134</v>
      </c>
    </row>
    <row r="620" spans="1:28" ht="14.65" thickBot="1" x14ac:dyDescent="0.5">
      <c r="A620" s="27" t="s">
        <v>677</v>
      </c>
      <c r="B620" s="27">
        <v>62.5</v>
      </c>
      <c r="C620" s="27">
        <f t="shared" si="237"/>
        <v>62.5</v>
      </c>
      <c r="D620" s="4">
        <f t="shared" si="238"/>
        <v>0</v>
      </c>
      <c r="E620" s="4">
        <f t="shared" si="232"/>
        <v>0</v>
      </c>
      <c r="F620" s="4">
        <f t="shared" si="239"/>
        <v>25</v>
      </c>
      <c r="G620" s="4">
        <f t="shared" si="250"/>
        <v>15425</v>
      </c>
      <c r="H620">
        <f t="shared" si="233"/>
        <v>1</v>
      </c>
      <c r="I620" s="24">
        <f t="shared" si="240"/>
        <v>0</v>
      </c>
      <c r="J620" s="24">
        <f t="shared" si="241"/>
        <v>0</v>
      </c>
      <c r="K620" s="24">
        <f t="shared" si="242"/>
        <v>0</v>
      </c>
      <c r="L620" s="25">
        <f t="shared" si="243"/>
        <v>0</v>
      </c>
      <c r="M620" s="24">
        <f t="shared" si="244"/>
        <v>0</v>
      </c>
      <c r="N620" s="19">
        <f t="shared" si="230"/>
        <v>0</v>
      </c>
      <c r="O620" s="19">
        <f t="shared" si="245"/>
        <v>0</v>
      </c>
      <c r="P620" s="19">
        <f t="shared" si="246"/>
        <v>32.131739816948752</v>
      </c>
      <c r="Q620" s="24">
        <f t="shared" si="254"/>
        <v>0</v>
      </c>
      <c r="R620" s="34">
        <f t="shared" si="247"/>
        <v>11</v>
      </c>
      <c r="S620" s="24">
        <f t="shared" si="234"/>
        <v>0</v>
      </c>
      <c r="T620" s="24">
        <f t="shared" si="235"/>
        <v>0</v>
      </c>
      <c r="U620" s="24">
        <f t="shared" si="236"/>
        <v>0</v>
      </c>
      <c r="V620" s="4">
        <f t="shared" si="248"/>
        <v>0</v>
      </c>
      <c r="W620" s="4">
        <f t="shared" si="231"/>
        <v>0</v>
      </c>
      <c r="Y620" s="25">
        <f t="shared" si="251"/>
        <v>525</v>
      </c>
      <c r="Z620" s="24">
        <f t="shared" si="252"/>
        <v>3.3</v>
      </c>
      <c r="AA620" s="24">
        <f t="shared" si="253"/>
        <v>393.61053719208343</v>
      </c>
      <c r="AB620" s="24">
        <f t="shared" si="249"/>
        <v>196.67966534088134</v>
      </c>
    </row>
    <row r="621" spans="1:28" ht="14.65" thickBot="1" x14ac:dyDescent="0.5">
      <c r="A621" s="27" t="s">
        <v>678</v>
      </c>
      <c r="B621" s="27">
        <v>62.5</v>
      </c>
      <c r="C621" s="27">
        <f t="shared" si="237"/>
        <v>62.5</v>
      </c>
      <c r="D621" s="4">
        <f t="shared" si="238"/>
        <v>0</v>
      </c>
      <c r="E621" s="4">
        <f t="shared" si="232"/>
        <v>0</v>
      </c>
      <c r="F621" s="4">
        <f t="shared" si="239"/>
        <v>25</v>
      </c>
      <c r="G621" s="4">
        <f t="shared" si="250"/>
        <v>15450</v>
      </c>
      <c r="H621">
        <f t="shared" si="233"/>
        <v>2</v>
      </c>
      <c r="I621" s="24">
        <f t="shared" si="240"/>
        <v>0</v>
      </c>
      <c r="J621" s="24">
        <f t="shared" si="241"/>
        <v>0</v>
      </c>
      <c r="K621" s="24">
        <f t="shared" si="242"/>
        <v>0</v>
      </c>
      <c r="L621" s="25">
        <f t="shared" si="243"/>
        <v>0</v>
      </c>
      <c r="M621" s="24">
        <f t="shared" si="244"/>
        <v>0</v>
      </c>
      <c r="N621" s="19">
        <f t="shared" si="230"/>
        <v>0</v>
      </c>
      <c r="O621" s="19">
        <f t="shared" si="245"/>
        <v>0</v>
      </c>
      <c r="P621" s="19">
        <f t="shared" si="246"/>
        <v>32.131739816948752</v>
      </c>
      <c r="Q621" s="24">
        <f t="shared" si="254"/>
        <v>0</v>
      </c>
      <c r="R621" s="34">
        <f t="shared" si="247"/>
        <v>11</v>
      </c>
      <c r="S621" s="24">
        <f t="shared" si="234"/>
        <v>0</v>
      </c>
      <c r="T621" s="24">
        <f t="shared" si="235"/>
        <v>0</v>
      </c>
      <c r="U621" s="24">
        <f t="shared" si="236"/>
        <v>0</v>
      </c>
      <c r="V621" s="4">
        <f t="shared" si="248"/>
        <v>0</v>
      </c>
      <c r="W621" s="4">
        <f t="shared" si="231"/>
        <v>0</v>
      </c>
      <c r="Y621" s="25">
        <f t="shared" si="251"/>
        <v>525</v>
      </c>
      <c r="Z621" s="24">
        <f t="shared" si="252"/>
        <v>3.3</v>
      </c>
      <c r="AA621" s="24">
        <f t="shared" si="253"/>
        <v>393.61053719208343</v>
      </c>
      <c r="AB621" s="24">
        <f t="shared" si="249"/>
        <v>196.67966534088134</v>
      </c>
    </row>
    <row r="622" spans="1:28" ht="14.65" thickBot="1" x14ac:dyDescent="0.5">
      <c r="A622" s="27" t="s">
        <v>679</v>
      </c>
      <c r="B622" s="27">
        <v>62.5</v>
      </c>
      <c r="C622" s="27">
        <f t="shared" si="237"/>
        <v>62.5</v>
      </c>
      <c r="D622" s="4">
        <f t="shared" si="238"/>
        <v>0</v>
      </c>
      <c r="E622" s="4">
        <f t="shared" si="232"/>
        <v>0</v>
      </c>
      <c r="F622" s="4">
        <f t="shared" si="239"/>
        <v>25</v>
      </c>
      <c r="G622" s="4">
        <f t="shared" si="250"/>
        <v>15475</v>
      </c>
      <c r="H622">
        <f t="shared" si="233"/>
        <v>3</v>
      </c>
      <c r="I622" s="24">
        <f t="shared" si="240"/>
        <v>0</v>
      </c>
      <c r="J622" s="24">
        <f t="shared" si="241"/>
        <v>0</v>
      </c>
      <c r="K622" s="24">
        <f t="shared" si="242"/>
        <v>0</v>
      </c>
      <c r="L622" s="25">
        <f t="shared" si="243"/>
        <v>0</v>
      </c>
      <c r="M622" s="24">
        <f t="shared" si="244"/>
        <v>0</v>
      </c>
      <c r="N622" s="19">
        <f t="shared" si="230"/>
        <v>0</v>
      </c>
      <c r="O622" s="19">
        <f t="shared" si="245"/>
        <v>0</v>
      </c>
      <c r="P622" s="19">
        <f t="shared" si="246"/>
        <v>32.131739816948752</v>
      </c>
      <c r="Q622" s="24">
        <f t="shared" si="254"/>
        <v>0</v>
      </c>
      <c r="R622" s="34">
        <f t="shared" si="247"/>
        <v>11</v>
      </c>
      <c r="S622" s="24">
        <f t="shared" si="234"/>
        <v>0</v>
      </c>
      <c r="T622" s="24">
        <f t="shared" si="235"/>
        <v>0</v>
      </c>
      <c r="U622" s="24">
        <f t="shared" si="236"/>
        <v>0</v>
      </c>
      <c r="V622" s="4">
        <f t="shared" si="248"/>
        <v>0</v>
      </c>
      <c r="W622" s="4">
        <f t="shared" si="231"/>
        <v>0</v>
      </c>
      <c r="Y622" s="25">
        <f t="shared" si="251"/>
        <v>525</v>
      </c>
      <c r="Z622" s="24">
        <f t="shared" si="252"/>
        <v>3.3</v>
      </c>
      <c r="AA622" s="24">
        <f t="shared" si="253"/>
        <v>393.61053719208343</v>
      </c>
      <c r="AB622" s="24">
        <f t="shared" si="249"/>
        <v>196.67966534088134</v>
      </c>
    </row>
    <row r="623" spans="1:28" ht="14.65" thickBot="1" x14ac:dyDescent="0.5">
      <c r="A623" s="27" t="s">
        <v>680</v>
      </c>
      <c r="B623" s="27">
        <v>62.5</v>
      </c>
      <c r="C623" s="27">
        <f t="shared" si="237"/>
        <v>62.5</v>
      </c>
      <c r="D623" s="4">
        <f t="shared" si="238"/>
        <v>0</v>
      </c>
      <c r="E623" s="4">
        <f t="shared" si="232"/>
        <v>0</v>
      </c>
      <c r="F623" s="4">
        <f t="shared" si="239"/>
        <v>25</v>
      </c>
      <c r="G623" s="4">
        <f t="shared" si="250"/>
        <v>15500</v>
      </c>
      <c r="H623">
        <f t="shared" si="233"/>
        <v>0</v>
      </c>
      <c r="I623" s="24">
        <f t="shared" si="240"/>
        <v>0</v>
      </c>
      <c r="J623" s="24">
        <f t="shared" si="241"/>
        <v>0</v>
      </c>
      <c r="K623" s="24">
        <f t="shared" si="242"/>
        <v>0</v>
      </c>
      <c r="L623" s="25">
        <f t="shared" si="243"/>
        <v>0</v>
      </c>
      <c r="M623" s="24">
        <f t="shared" si="244"/>
        <v>0</v>
      </c>
      <c r="N623" s="19">
        <f t="shared" si="230"/>
        <v>0</v>
      </c>
      <c r="O623" s="19">
        <f t="shared" si="245"/>
        <v>0</v>
      </c>
      <c r="P623" s="19">
        <f t="shared" si="246"/>
        <v>32.131739816948752</v>
      </c>
      <c r="Q623" s="24">
        <f t="shared" si="254"/>
        <v>0</v>
      </c>
      <c r="R623" s="34">
        <f t="shared" si="247"/>
        <v>11</v>
      </c>
      <c r="S623" s="24">
        <f t="shared" si="234"/>
        <v>0</v>
      </c>
      <c r="T623" s="24">
        <f t="shared" si="235"/>
        <v>0</v>
      </c>
      <c r="U623" s="24">
        <f t="shared" si="236"/>
        <v>0</v>
      </c>
      <c r="V623" s="4">
        <f t="shared" si="248"/>
        <v>0</v>
      </c>
      <c r="W623" s="4">
        <f t="shared" si="231"/>
        <v>0</v>
      </c>
      <c r="Y623" s="25">
        <f t="shared" si="251"/>
        <v>525</v>
      </c>
      <c r="Z623" s="24">
        <f t="shared" si="252"/>
        <v>3.3</v>
      </c>
      <c r="AA623" s="24">
        <f t="shared" si="253"/>
        <v>393.61053719208343</v>
      </c>
      <c r="AB623" s="24">
        <f t="shared" si="249"/>
        <v>196.67966534088134</v>
      </c>
    </row>
    <row r="624" spans="1:28" ht="14.65" thickBot="1" x14ac:dyDescent="0.5">
      <c r="A624" s="27" t="s">
        <v>681</v>
      </c>
      <c r="B624" s="27">
        <v>62.5</v>
      </c>
      <c r="C624" s="27">
        <f t="shared" si="237"/>
        <v>62.5</v>
      </c>
      <c r="D624" s="4">
        <f t="shared" si="238"/>
        <v>0</v>
      </c>
      <c r="E624" s="4">
        <f t="shared" si="232"/>
        <v>0</v>
      </c>
      <c r="F624" s="4">
        <f t="shared" si="239"/>
        <v>25</v>
      </c>
      <c r="G624" s="4">
        <f t="shared" si="250"/>
        <v>15525</v>
      </c>
      <c r="H624">
        <f t="shared" si="233"/>
        <v>1</v>
      </c>
      <c r="I624" s="24">
        <f t="shared" si="240"/>
        <v>0</v>
      </c>
      <c r="J624" s="24">
        <f t="shared" si="241"/>
        <v>0</v>
      </c>
      <c r="K624" s="24">
        <f t="shared" si="242"/>
        <v>0</v>
      </c>
      <c r="L624" s="25">
        <f t="shared" si="243"/>
        <v>0</v>
      </c>
      <c r="M624" s="24">
        <f t="shared" si="244"/>
        <v>0</v>
      </c>
      <c r="N624" s="19">
        <f t="shared" si="230"/>
        <v>0</v>
      </c>
      <c r="O624" s="19">
        <f t="shared" si="245"/>
        <v>0</v>
      </c>
      <c r="P624" s="19">
        <f t="shared" si="246"/>
        <v>32.131739816948752</v>
      </c>
      <c r="Q624" s="24">
        <f t="shared" si="254"/>
        <v>0</v>
      </c>
      <c r="R624" s="34">
        <f t="shared" si="247"/>
        <v>11</v>
      </c>
      <c r="S624" s="24">
        <f t="shared" si="234"/>
        <v>0</v>
      </c>
      <c r="T624" s="24">
        <f t="shared" si="235"/>
        <v>0</v>
      </c>
      <c r="U624" s="24">
        <f t="shared" si="236"/>
        <v>0</v>
      </c>
      <c r="V624" s="4">
        <f t="shared" si="248"/>
        <v>0</v>
      </c>
      <c r="W624" s="4">
        <f t="shared" si="231"/>
        <v>0</v>
      </c>
      <c r="Y624" s="25">
        <f t="shared" si="251"/>
        <v>525</v>
      </c>
      <c r="Z624" s="24">
        <f t="shared" si="252"/>
        <v>3.3</v>
      </c>
      <c r="AA624" s="24">
        <f t="shared" si="253"/>
        <v>393.61053719208343</v>
      </c>
      <c r="AB624" s="24">
        <f t="shared" si="249"/>
        <v>196.67966534088134</v>
      </c>
    </row>
    <row r="625" spans="1:28" ht="14.65" thickBot="1" x14ac:dyDescent="0.5">
      <c r="A625" s="27" t="s">
        <v>682</v>
      </c>
      <c r="B625" s="27">
        <v>62.5</v>
      </c>
      <c r="C625" s="27">
        <f t="shared" si="237"/>
        <v>62.5</v>
      </c>
      <c r="D625" s="4">
        <f t="shared" si="238"/>
        <v>0</v>
      </c>
      <c r="E625" s="4">
        <f t="shared" si="232"/>
        <v>0</v>
      </c>
      <c r="F625" s="4">
        <f t="shared" si="239"/>
        <v>25</v>
      </c>
      <c r="G625" s="4">
        <f t="shared" si="250"/>
        <v>15550</v>
      </c>
      <c r="H625">
        <f t="shared" si="233"/>
        <v>2</v>
      </c>
      <c r="I625" s="24">
        <f t="shared" si="240"/>
        <v>0</v>
      </c>
      <c r="J625" s="24">
        <f t="shared" si="241"/>
        <v>0</v>
      </c>
      <c r="K625" s="24">
        <f t="shared" si="242"/>
        <v>0</v>
      </c>
      <c r="L625" s="25">
        <f t="shared" si="243"/>
        <v>0</v>
      </c>
      <c r="M625" s="24">
        <f t="shared" si="244"/>
        <v>0</v>
      </c>
      <c r="N625" s="19">
        <f t="shared" si="230"/>
        <v>0</v>
      </c>
      <c r="O625" s="19">
        <f t="shared" si="245"/>
        <v>0</v>
      </c>
      <c r="P625" s="19">
        <f t="shared" si="246"/>
        <v>32.131739816948752</v>
      </c>
      <c r="Q625" s="24">
        <f t="shared" si="254"/>
        <v>0</v>
      </c>
      <c r="R625" s="34">
        <f t="shared" si="247"/>
        <v>11</v>
      </c>
      <c r="S625" s="24">
        <f t="shared" si="234"/>
        <v>0</v>
      </c>
      <c r="T625" s="24">
        <f t="shared" si="235"/>
        <v>0</v>
      </c>
      <c r="U625" s="24">
        <f t="shared" si="236"/>
        <v>0</v>
      </c>
      <c r="V625" s="4">
        <f t="shared" si="248"/>
        <v>0</v>
      </c>
      <c r="W625" s="4">
        <f t="shared" si="231"/>
        <v>0</v>
      </c>
      <c r="Y625" s="25">
        <f t="shared" si="251"/>
        <v>525</v>
      </c>
      <c r="Z625" s="24">
        <f t="shared" si="252"/>
        <v>3.3</v>
      </c>
      <c r="AA625" s="24">
        <f t="shared" si="253"/>
        <v>393.61053719208343</v>
      </c>
      <c r="AB625" s="24">
        <f t="shared" si="249"/>
        <v>196.67966534088134</v>
      </c>
    </row>
    <row r="626" spans="1:28" ht="14.65" thickBot="1" x14ac:dyDescent="0.5">
      <c r="A626" s="27" t="s">
        <v>683</v>
      </c>
      <c r="B626" s="27">
        <v>62.5</v>
      </c>
      <c r="C626" s="27">
        <f t="shared" si="237"/>
        <v>62.5</v>
      </c>
      <c r="D626" s="4">
        <f t="shared" si="238"/>
        <v>0</v>
      </c>
      <c r="E626" s="4">
        <f t="shared" si="232"/>
        <v>0</v>
      </c>
      <c r="F626" s="4">
        <f t="shared" si="239"/>
        <v>25</v>
      </c>
      <c r="G626" s="4">
        <f t="shared" si="250"/>
        <v>15575</v>
      </c>
      <c r="H626">
        <f t="shared" si="233"/>
        <v>3</v>
      </c>
      <c r="I626" s="24">
        <f t="shared" si="240"/>
        <v>0</v>
      </c>
      <c r="J626" s="24">
        <f t="shared" si="241"/>
        <v>0</v>
      </c>
      <c r="K626" s="24">
        <f t="shared" si="242"/>
        <v>0</v>
      </c>
      <c r="L626" s="25">
        <f t="shared" si="243"/>
        <v>0</v>
      </c>
      <c r="M626" s="24">
        <f t="shared" si="244"/>
        <v>0</v>
      </c>
      <c r="N626" s="19">
        <f t="shared" si="230"/>
        <v>0</v>
      </c>
      <c r="O626" s="19">
        <f t="shared" si="245"/>
        <v>0</v>
      </c>
      <c r="P626" s="19">
        <f t="shared" si="246"/>
        <v>32.131739816948752</v>
      </c>
      <c r="Q626" s="24">
        <f t="shared" si="254"/>
        <v>0</v>
      </c>
      <c r="R626" s="34">
        <f t="shared" si="247"/>
        <v>11</v>
      </c>
      <c r="S626" s="24">
        <f t="shared" si="234"/>
        <v>0</v>
      </c>
      <c r="T626" s="24">
        <f t="shared" si="235"/>
        <v>0</v>
      </c>
      <c r="U626" s="24">
        <f t="shared" si="236"/>
        <v>0</v>
      </c>
      <c r="V626" s="4">
        <f t="shared" si="248"/>
        <v>0</v>
      </c>
      <c r="W626" s="4">
        <f t="shared" si="231"/>
        <v>0</v>
      </c>
      <c r="Y626" s="25">
        <f t="shared" si="251"/>
        <v>525</v>
      </c>
      <c r="Z626" s="24">
        <f t="shared" si="252"/>
        <v>3.3</v>
      </c>
      <c r="AA626" s="24">
        <f t="shared" si="253"/>
        <v>393.61053719208343</v>
      </c>
      <c r="AB626" s="24">
        <f t="shared" si="249"/>
        <v>196.67966534088134</v>
      </c>
    </row>
    <row r="627" spans="1:28" ht="14.65" thickBot="1" x14ac:dyDescent="0.5">
      <c r="A627" s="27" t="s">
        <v>684</v>
      </c>
      <c r="B627" s="27">
        <v>62.5</v>
      </c>
      <c r="C627" s="27">
        <f t="shared" si="237"/>
        <v>62.5</v>
      </c>
      <c r="D627" s="4">
        <f t="shared" si="238"/>
        <v>0</v>
      </c>
      <c r="E627" s="4">
        <f t="shared" si="232"/>
        <v>0</v>
      </c>
      <c r="F627" s="4">
        <f t="shared" si="239"/>
        <v>25</v>
      </c>
      <c r="G627" s="4">
        <f t="shared" si="250"/>
        <v>15600</v>
      </c>
      <c r="H627">
        <f t="shared" si="233"/>
        <v>0</v>
      </c>
      <c r="I627" s="24">
        <f t="shared" si="240"/>
        <v>0</v>
      </c>
      <c r="J627" s="24">
        <f t="shared" si="241"/>
        <v>0</v>
      </c>
      <c r="K627" s="24">
        <f t="shared" si="242"/>
        <v>0</v>
      </c>
      <c r="L627" s="25">
        <f t="shared" si="243"/>
        <v>0</v>
      </c>
      <c r="M627" s="24">
        <f t="shared" si="244"/>
        <v>0</v>
      </c>
      <c r="N627" s="19">
        <f t="shared" si="230"/>
        <v>0</v>
      </c>
      <c r="O627" s="19">
        <f t="shared" si="245"/>
        <v>0</v>
      </c>
      <c r="P627" s="19">
        <f t="shared" si="246"/>
        <v>32.131739816948752</v>
      </c>
      <c r="Q627" s="24">
        <f t="shared" si="254"/>
        <v>0</v>
      </c>
      <c r="R627" s="34">
        <f t="shared" si="247"/>
        <v>11</v>
      </c>
      <c r="S627" s="24">
        <f t="shared" si="234"/>
        <v>0</v>
      </c>
      <c r="T627" s="24">
        <f t="shared" si="235"/>
        <v>0</v>
      </c>
      <c r="U627" s="24">
        <f t="shared" si="236"/>
        <v>0</v>
      </c>
      <c r="V627" s="4">
        <f t="shared" si="248"/>
        <v>0</v>
      </c>
      <c r="W627" s="4">
        <f t="shared" si="231"/>
        <v>0</v>
      </c>
      <c r="Y627" s="25">
        <f t="shared" si="251"/>
        <v>525</v>
      </c>
      <c r="Z627" s="24">
        <f t="shared" si="252"/>
        <v>3.3</v>
      </c>
      <c r="AA627" s="24">
        <f t="shared" si="253"/>
        <v>393.61053719208343</v>
      </c>
      <c r="AB627" s="24">
        <f t="shared" si="249"/>
        <v>196.67966534088134</v>
      </c>
    </row>
    <row r="628" spans="1:28" ht="14.65" thickBot="1" x14ac:dyDescent="0.5">
      <c r="A628" s="27" t="s">
        <v>685</v>
      </c>
      <c r="B628" s="27">
        <v>62.5</v>
      </c>
      <c r="C628" s="27">
        <f t="shared" si="237"/>
        <v>62.5</v>
      </c>
      <c r="D628" s="4">
        <f t="shared" si="238"/>
        <v>0</v>
      </c>
      <c r="E628" s="4">
        <f t="shared" si="232"/>
        <v>0</v>
      </c>
      <c r="F628" s="4">
        <f t="shared" si="239"/>
        <v>25</v>
      </c>
      <c r="G628" s="4">
        <f t="shared" si="250"/>
        <v>15625</v>
      </c>
      <c r="H628">
        <f t="shared" si="233"/>
        <v>1</v>
      </c>
      <c r="I628" s="24">
        <f t="shared" si="240"/>
        <v>0</v>
      </c>
      <c r="J628" s="24">
        <f t="shared" si="241"/>
        <v>0</v>
      </c>
      <c r="K628" s="24">
        <f t="shared" si="242"/>
        <v>0</v>
      </c>
      <c r="L628" s="25">
        <f t="shared" si="243"/>
        <v>0</v>
      </c>
      <c r="M628" s="24">
        <f t="shared" si="244"/>
        <v>0</v>
      </c>
      <c r="N628" s="19">
        <f t="shared" si="230"/>
        <v>0</v>
      </c>
      <c r="O628" s="19">
        <f t="shared" si="245"/>
        <v>0</v>
      </c>
      <c r="P628" s="19">
        <f t="shared" si="246"/>
        <v>32.131739816948752</v>
      </c>
      <c r="Q628" s="24">
        <f t="shared" si="254"/>
        <v>0</v>
      </c>
      <c r="R628" s="34">
        <f t="shared" si="247"/>
        <v>11</v>
      </c>
      <c r="S628" s="24">
        <f t="shared" si="234"/>
        <v>0</v>
      </c>
      <c r="T628" s="24">
        <f t="shared" si="235"/>
        <v>0</v>
      </c>
      <c r="U628" s="24">
        <f t="shared" si="236"/>
        <v>0</v>
      </c>
      <c r="V628" s="4">
        <f t="shared" si="248"/>
        <v>0</v>
      </c>
      <c r="W628" s="4">
        <f t="shared" si="231"/>
        <v>0</v>
      </c>
      <c r="Y628" s="25">
        <f t="shared" si="251"/>
        <v>525</v>
      </c>
      <c r="Z628" s="24">
        <f t="shared" si="252"/>
        <v>3.3</v>
      </c>
      <c r="AA628" s="24">
        <f t="shared" si="253"/>
        <v>393.61053719208343</v>
      </c>
      <c r="AB628" s="24">
        <f t="shared" si="249"/>
        <v>196.67966534088134</v>
      </c>
    </row>
    <row r="629" spans="1:28" ht="14.65" thickBot="1" x14ac:dyDescent="0.5">
      <c r="A629" s="27" t="s">
        <v>686</v>
      </c>
      <c r="B629" s="27">
        <v>62.5</v>
      </c>
      <c r="C629" s="27">
        <f t="shared" si="237"/>
        <v>62.5</v>
      </c>
      <c r="D629" s="4">
        <f t="shared" si="238"/>
        <v>0</v>
      </c>
      <c r="E629" s="4">
        <f t="shared" si="232"/>
        <v>0</v>
      </c>
      <c r="F629" s="4">
        <f t="shared" si="239"/>
        <v>25</v>
      </c>
      <c r="G629" s="4">
        <f t="shared" si="250"/>
        <v>15650</v>
      </c>
      <c r="H629">
        <f t="shared" si="233"/>
        <v>2</v>
      </c>
      <c r="I629" s="24">
        <f t="shared" si="240"/>
        <v>0</v>
      </c>
      <c r="J629" s="24">
        <f t="shared" si="241"/>
        <v>0</v>
      </c>
      <c r="K629" s="24">
        <f t="shared" si="242"/>
        <v>0</v>
      </c>
      <c r="L629" s="25">
        <f t="shared" si="243"/>
        <v>0</v>
      </c>
      <c r="M629" s="24">
        <f t="shared" si="244"/>
        <v>0</v>
      </c>
      <c r="N629" s="19">
        <f t="shared" si="230"/>
        <v>0</v>
      </c>
      <c r="O629" s="19">
        <f t="shared" si="245"/>
        <v>0</v>
      </c>
      <c r="P629" s="19">
        <f t="shared" si="246"/>
        <v>32.131739816948752</v>
      </c>
      <c r="Q629" s="24">
        <f t="shared" si="254"/>
        <v>0</v>
      </c>
      <c r="R629" s="34">
        <f t="shared" si="247"/>
        <v>11</v>
      </c>
      <c r="S629" s="24">
        <f t="shared" si="234"/>
        <v>0</v>
      </c>
      <c r="T629" s="24">
        <f t="shared" si="235"/>
        <v>0</v>
      </c>
      <c r="U629" s="24">
        <f t="shared" si="236"/>
        <v>0</v>
      </c>
      <c r="V629" s="4">
        <f t="shared" si="248"/>
        <v>0</v>
      </c>
      <c r="W629" s="4">
        <f t="shared" si="231"/>
        <v>0</v>
      </c>
      <c r="Y629" s="25">
        <f t="shared" si="251"/>
        <v>525</v>
      </c>
      <c r="Z629" s="24">
        <f t="shared" si="252"/>
        <v>3.3</v>
      </c>
      <c r="AA629" s="24">
        <f t="shared" si="253"/>
        <v>393.61053719208343</v>
      </c>
      <c r="AB629" s="24">
        <f t="shared" si="249"/>
        <v>196.67966534088134</v>
      </c>
    </row>
    <row r="630" spans="1:28" ht="14.65" thickBot="1" x14ac:dyDescent="0.5">
      <c r="A630" s="27" t="s">
        <v>687</v>
      </c>
      <c r="B630" s="27">
        <v>62.5</v>
      </c>
      <c r="C630" s="27">
        <f t="shared" si="237"/>
        <v>62.5</v>
      </c>
      <c r="D630" s="4">
        <f t="shared" si="238"/>
        <v>0</v>
      </c>
      <c r="E630" s="4">
        <f t="shared" si="232"/>
        <v>0</v>
      </c>
      <c r="F630" s="4">
        <f t="shared" si="239"/>
        <v>25</v>
      </c>
      <c r="G630" s="4">
        <f t="shared" si="250"/>
        <v>15675</v>
      </c>
      <c r="H630">
        <f t="shared" si="233"/>
        <v>3</v>
      </c>
      <c r="I630" s="24">
        <f t="shared" si="240"/>
        <v>0</v>
      </c>
      <c r="J630" s="24">
        <f t="shared" si="241"/>
        <v>0</v>
      </c>
      <c r="K630" s="24">
        <f t="shared" si="242"/>
        <v>0</v>
      </c>
      <c r="L630" s="25">
        <f t="shared" si="243"/>
        <v>0</v>
      </c>
      <c r="M630" s="24">
        <f t="shared" si="244"/>
        <v>0</v>
      </c>
      <c r="N630" s="19">
        <f t="shared" si="230"/>
        <v>0</v>
      </c>
      <c r="O630" s="19">
        <f t="shared" si="245"/>
        <v>0</v>
      </c>
      <c r="P630" s="19">
        <f t="shared" si="246"/>
        <v>32.131739816948752</v>
      </c>
      <c r="Q630" s="24">
        <f t="shared" si="254"/>
        <v>0</v>
      </c>
      <c r="R630" s="34">
        <f t="shared" si="247"/>
        <v>11</v>
      </c>
      <c r="S630" s="24">
        <f t="shared" si="234"/>
        <v>0</v>
      </c>
      <c r="T630" s="24">
        <f t="shared" si="235"/>
        <v>0</v>
      </c>
      <c r="U630" s="24">
        <f t="shared" si="236"/>
        <v>0</v>
      </c>
      <c r="V630" s="4">
        <f t="shared" si="248"/>
        <v>0</v>
      </c>
      <c r="W630" s="4">
        <f t="shared" si="231"/>
        <v>0</v>
      </c>
      <c r="Y630" s="25">
        <f t="shared" si="251"/>
        <v>525</v>
      </c>
      <c r="Z630" s="24">
        <f t="shared" si="252"/>
        <v>3.3</v>
      </c>
      <c r="AA630" s="24">
        <f t="shared" si="253"/>
        <v>393.61053719208343</v>
      </c>
      <c r="AB630" s="24">
        <f t="shared" si="249"/>
        <v>196.67966534088134</v>
      </c>
    </row>
    <row r="631" spans="1:28" ht="14.65" thickBot="1" x14ac:dyDescent="0.5">
      <c r="A631" s="27" t="s">
        <v>688</v>
      </c>
      <c r="B631" s="27">
        <v>62.5</v>
      </c>
      <c r="C631" s="27">
        <f t="shared" si="237"/>
        <v>62.5</v>
      </c>
      <c r="D631" s="4">
        <f t="shared" si="238"/>
        <v>0</v>
      </c>
      <c r="E631" s="4">
        <f t="shared" si="232"/>
        <v>0</v>
      </c>
      <c r="F631" s="4">
        <f t="shared" si="239"/>
        <v>25</v>
      </c>
      <c r="G631" s="4">
        <f t="shared" si="250"/>
        <v>15700</v>
      </c>
      <c r="H631">
        <f t="shared" si="233"/>
        <v>0</v>
      </c>
      <c r="I631" s="24">
        <f t="shared" si="240"/>
        <v>0</v>
      </c>
      <c r="J631" s="24">
        <f t="shared" si="241"/>
        <v>0</v>
      </c>
      <c r="K631" s="24">
        <f t="shared" si="242"/>
        <v>0</v>
      </c>
      <c r="L631" s="25">
        <f t="shared" si="243"/>
        <v>0</v>
      </c>
      <c r="M631" s="24">
        <f t="shared" si="244"/>
        <v>0</v>
      </c>
      <c r="N631" s="19">
        <f t="shared" si="230"/>
        <v>0</v>
      </c>
      <c r="O631" s="19">
        <f t="shared" si="245"/>
        <v>0</v>
      </c>
      <c r="P631" s="19">
        <f t="shared" si="246"/>
        <v>32.131739816948752</v>
      </c>
      <c r="Q631" s="24">
        <f t="shared" si="254"/>
        <v>0</v>
      </c>
      <c r="R631" s="34">
        <f t="shared" si="247"/>
        <v>11</v>
      </c>
      <c r="S631" s="24">
        <f t="shared" si="234"/>
        <v>0</v>
      </c>
      <c r="T631" s="24">
        <f t="shared" si="235"/>
        <v>0</v>
      </c>
      <c r="U631" s="24">
        <f t="shared" si="236"/>
        <v>0</v>
      </c>
      <c r="V631" s="4">
        <f t="shared" si="248"/>
        <v>0</v>
      </c>
      <c r="W631" s="4">
        <f t="shared" si="231"/>
        <v>0</v>
      </c>
      <c r="Y631" s="25">
        <f t="shared" si="251"/>
        <v>525</v>
      </c>
      <c r="Z631" s="24">
        <f t="shared" si="252"/>
        <v>3.3</v>
      </c>
      <c r="AA631" s="24">
        <f t="shared" si="253"/>
        <v>393.61053719208343</v>
      </c>
      <c r="AB631" s="24">
        <f t="shared" si="249"/>
        <v>196.67966534088134</v>
      </c>
    </row>
    <row r="632" spans="1:28" ht="14.65" thickBot="1" x14ac:dyDescent="0.5">
      <c r="A632" s="27" t="s">
        <v>689</v>
      </c>
      <c r="B632" s="27">
        <v>62.5</v>
      </c>
      <c r="C632" s="27">
        <f t="shared" si="237"/>
        <v>62.5</v>
      </c>
      <c r="D632" s="4">
        <f t="shared" si="238"/>
        <v>0</v>
      </c>
      <c r="E632" s="4">
        <f t="shared" si="232"/>
        <v>0</v>
      </c>
      <c r="F632" s="4">
        <f t="shared" si="239"/>
        <v>25</v>
      </c>
      <c r="G632" s="4">
        <f t="shared" si="250"/>
        <v>15725</v>
      </c>
      <c r="H632">
        <f t="shared" si="233"/>
        <v>1</v>
      </c>
      <c r="I632" s="24">
        <f t="shared" si="240"/>
        <v>0</v>
      </c>
      <c r="J632" s="24">
        <f t="shared" si="241"/>
        <v>0</v>
      </c>
      <c r="K632" s="24">
        <f t="shared" si="242"/>
        <v>0</v>
      </c>
      <c r="L632" s="25">
        <f t="shared" si="243"/>
        <v>0</v>
      </c>
      <c r="M632" s="24">
        <f t="shared" si="244"/>
        <v>0</v>
      </c>
      <c r="N632" s="19">
        <f t="shared" si="230"/>
        <v>0</v>
      </c>
      <c r="O632" s="19">
        <f t="shared" si="245"/>
        <v>0</v>
      </c>
      <c r="P632" s="19">
        <f t="shared" si="246"/>
        <v>32.131739816948752</v>
      </c>
      <c r="Q632" s="24">
        <f t="shared" si="254"/>
        <v>0</v>
      </c>
      <c r="R632" s="34">
        <f t="shared" si="247"/>
        <v>11</v>
      </c>
      <c r="S632" s="24">
        <f t="shared" si="234"/>
        <v>0</v>
      </c>
      <c r="T632" s="24">
        <f t="shared" si="235"/>
        <v>0</v>
      </c>
      <c r="U632" s="24">
        <f t="shared" si="236"/>
        <v>0</v>
      </c>
      <c r="V632" s="4">
        <f t="shared" si="248"/>
        <v>0</v>
      </c>
      <c r="W632" s="4">
        <f t="shared" si="231"/>
        <v>0</v>
      </c>
      <c r="Y632" s="25">
        <f t="shared" si="251"/>
        <v>525</v>
      </c>
      <c r="Z632" s="24">
        <f t="shared" si="252"/>
        <v>3.3</v>
      </c>
      <c r="AA632" s="24">
        <f t="shared" si="253"/>
        <v>393.61053719208343</v>
      </c>
      <c r="AB632" s="24">
        <f t="shared" si="249"/>
        <v>196.67966534088134</v>
      </c>
    </row>
    <row r="633" spans="1:28" ht="14.65" thickBot="1" x14ac:dyDescent="0.5">
      <c r="A633" s="27" t="s">
        <v>690</v>
      </c>
      <c r="B633" s="27">
        <v>62.5</v>
      </c>
      <c r="C633" s="27">
        <f t="shared" si="237"/>
        <v>62.5</v>
      </c>
      <c r="D633" s="4">
        <f t="shared" si="238"/>
        <v>0</v>
      </c>
      <c r="E633" s="4">
        <f t="shared" si="232"/>
        <v>0</v>
      </c>
      <c r="F633" s="4">
        <f t="shared" si="239"/>
        <v>25</v>
      </c>
      <c r="G633" s="4">
        <f t="shared" si="250"/>
        <v>15750</v>
      </c>
      <c r="H633">
        <f t="shared" si="233"/>
        <v>2</v>
      </c>
      <c r="I633" s="24">
        <f t="shared" si="240"/>
        <v>0</v>
      </c>
      <c r="J633" s="24">
        <f t="shared" si="241"/>
        <v>0</v>
      </c>
      <c r="K633" s="24">
        <f t="shared" si="242"/>
        <v>0</v>
      </c>
      <c r="L633" s="25">
        <f t="shared" si="243"/>
        <v>0</v>
      </c>
      <c r="M633" s="24">
        <f t="shared" si="244"/>
        <v>0</v>
      </c>
      <c r="N633" s="19">
        <f t="shared" si="230"/>
        <v>0</v>
      </c>
      <c r="O633" s="19">
        <f t="shared" si="245"/>
        <v>0</v>
      </c>
      <c r="P633" s="19">
        <f t="shared" si="246"/>
        <v>32.131739816948752</v>
      </c>
      <c r="Q633" s="24">
        <f t="shared" si="254"/>
        <v>0</v>
      </c>
      <c r="R633" s="34">
        <f t="shared" si="247"/>
        <v>11</v>
      </c>
      <c r="S633" s="24">
        <f t="shared" si="234"/>
        <v>0</v>
      </c>
      <c r="T633" s="24">
        <f t="shared" si="235"/>
        <v>0</v>
      </c>
      <c r="U633" s="24">
        <f t="shared" si="236"/>
        <v>0</v>
      </c>
      <c r="V633" s="4">
        <f t="shared" si="248"/>
        <v>0</v>
      </c>
      <c r="W633" s="4">
        <f t="shared" si="231"/>
        <v>0</v>
      </c>
      <c r="Y633" s="25">
        <f t="shared" si="251"/>
        <v>525</v>
      </c>
      <c r="Z633" s="24">
        <f t="shared" si="252"/>
        <v>3.3</v>
      </c>
      <c r="AA633" s="24">
        <f t="shared" si="253"/>
        <v>393.61053719208343</v>
      </c>
      <c r="AB633" s="24">
        <f t="shared" si="249"/>
        <v>196.67966534088134</v>
      </c>
    </row>
    <row r="634" spans="1:28" ht="14.65" thickBot="1" x14ac:dyDescent="0.5">
      <c r="A634" s="27" t="s">
        <v>691</v>
      </c>
      <c r="B634" s="27">
        <v>62.5</v>
      </c>
      <c r="C634" s="27">
        <f t="shared" si="237"/>
        <v>62.5</v>
      </c>
      <c r="D634" s="4">
        <f t="shared" si="238"/>
        <v>0</v>
      </c>
      <c r="E634" s="4">
        <f t="shared" si="232"/>
        <v>0</v>
      </c>
      <c r="F634" s="4">
        <f t="shared" si="239"/>
        <v>25</v>
      </c>
      <c r="G634" s="4">
        <f t="shared" si="250"/>
        <v>15775</v>
      </c>
      <c r="H634">
        <f t="shared" si="233"/>
        <v>3</v>
      </c>
      <c r="I634" s="24">
        <f t="shared" si="240"/>
        <v>0</v>
      </c>
      <c r="J634" s="24">
        <f t="shared" si="241"/>
        <v>0</v>
      </c>
      <c r="K634" s="24">
        <f t="shared" si="242"/>
        <v>0</v>
      </c>
      <c r="L634" s="25">
        <f t="shared" si="243"/>
        <v>0</v>
      </c>
      <c r="M634" s="24">
        <f t="shared" si="244"/>
        <v>0</v>
      </c>
      <c r="N634" s="19">
        <f t="shared" si="230"/>
        <v>0</v>
      </c>
      <c r="O634" s="19">
        <f t="shared" si="245"/>
        <v>0</v>
      </c>
      <c r="P634" s="19">
        <f t="shared" si="246"/>
        <v>32.131739816948752</v>
      </c>
      <c r="Q634" s="24">
        <f t="shared" si="254"/>
        <v>0</v>
      </c>
      <c r="R634" s="34">
        <f t="shared" si="247"/>
        <v>11</v>
      </c>
      <c r="S634" s="24">
        <f t="shared" si="234"/>
        <v>0</v>
      </c>
      <c r="T634" s="24">
        <f t="shared" si="235"/>
        <v>0</v>
      </c>
      <c r="U634" s="24">
        <f t="shared" si="236"/>
        <v>0</v>
      </c>
      <c r="V634" s="4">
        <f t="shared" si="248"/>
        <v>0</v>
      </c>
      <c r="W634" s="4">
        <f t="shared" si="231"/>
        <v>0</v>
      </c>
      <c r="Y634" s="25">
        <f t="shared" si="251"/>
        <v>525</v>
      </c>
      <c r="Z634" s="24">
        <f t="shared" si="252"/>
        <v>3.3</v>
      </c>
      <c r="AA634" s="24">
        <f t="shared" si="253"/>
        <v>393.61053719208343</v>
      </c>
      <c r="AB634" s="24">
        <f t="shared" si="249"/>
        <v>196.67966534088134</v>
      </c>
    </row>
    <row r="635" spans="1:28" ht="14.65" thickBot="1" x14ac:dyDescent="0.5">
      <c r="A635" s="27" t="s">
        <v>692</v>
      </c>
      <c r="B635" s="27">
        <v>62.5</v>
      </c>
      <c r="C635" s="27">
        <f t="shared" si="237"/>
        <v>62.5</v>
      </c>
      <c r="D635" s="4">
        <f t="shared" si="238"/>
        <v>0</v>
      </c>
      <c r="E635" s="4">
        <f t="shared" si="232"/>
        <v>0</v>
      </c>
      <c r="F635" s="4">
        <f t="shared" si="239"/>
        <v>25</v>
      </c>
      <c r="G635" s="4">
        <f t="shared" si="250"/>
        <v>15800</v>
      </c>
      <c r="H635">
        <f t="shared" si="233"/>
        <v>0</v>
      </c>
      <c r="I635" s="24">
        <f t="shared" si="240"/>
        <v>0</v>
      </c>
      <c r="J635" s="24">
        <f t="shared" si="241"/>
        <v>0</v>
      </c>
      <c r="K635" s="24">
        <f t="shared" si="242"/>
        <v>0</v>
      </c>
      <c r="L635" s="25">
        <f t="shared" si="243"/>
        <v>0</v>
      </c>
      <c r="M635" s="24">
        <f t="shared" si="244"/>
        <v>0</v>
      </c>
      <c r="N635" s="19">
        <f t="shared" si="230"/>
        <v>0</v>
      </c>
      <c r="O635" s="19">
        <f t="shared" si="245"/>
        <v>0</v>
      </c>
      <c r="P635" s="19">
        <f t="shared" si="246"/>
        <v>32.131739816948752</v>
      </c>
      <c r="Q635" s="24">
        <f t="shared" si="254"/>
        <v>0</v>
      </c>
      <c r="R635" s="34">
        <f t="shared" si="247"/>
        <v>11</v>
      </c>
      <c r="S635" s="24">
        <f t="shared" si="234"/>
        <v>0</v>
      </c>
      <c r="T635" s="24">
        <f t="shared" si="235"/>
        <v>0</v>
      </c>
      <c r="U635" s="24">
        <f t="shared" si="236"/>
        <v>0</v>
      </c>
      <c r="V635" s="4">
        <f t="shared" si="248"/>
        <v>0</v>
      </c>
      <c r="W635" s="4">
        <f t="shared" si="231"/>
        <v>0</v>
      </c>
      <c r="Y635" s="25">
        <f t="shared" si="251"/>
        <v>525</v>
      </c>
      <c r="Z635" s="24">
        <f t="shared" si="252"/>
        <v>3.3</v>
      </c>
      <c r="AA635" s="24">
        <f t="shared" si="253"/>
        <v>393.61053719208343</v>
      </c>
      <c r="AB635" s="24">
        <f t="shared" si="249"/>
        <v>196.67966534088134</v>
      </c>
    </row>
    <row r="636" spans="1:28" ht="14.65" thickBot="1" x14ac:dyDescent="0.5">
      <c r="A636" s="27" t="s">
        <v>693</v>
      </c>
      <c r="B636" s="27">
        <v>62.5</v>
      </c>
      <c r="C636" s="27">
        <f t="shared" si="237"/>
        <v>62.5</v>
      </c>
      <c r="D636" s="4">
        <f t="shared" si="238"/>
        <v>0</v>
      </c>
      <c r="E636" s="4">
        <f t="shared" si="232"/>
        <v>0</v>
      </c>
      <c r="F636" s="4">
        <f t="shared" si="239"/>
        <v>25</v>
      </c>
      <c r="G636" s="4">
        <f t="shared" si="250"/>
        <v>15825</v>
      </c>
      <c r="H636">
        <f t="shared" si="233"/>
        <v>1</v>
      </c>
      <c r="I636" s="24">
        <f t="shared" si="240"/>
        <v>0</v>
      </c>
      <c r="J636" s="24">
        <f t="shared" si="241"/>
        <v>0</v>
      </c>
      <c r="K636" s="24">
        <f t="shared" si="242"/>
        <v>0</v>
      </c>
      <c r="L636" s="25">
        <f t="shared" si="243"/>
        <v>0</v>
      </c>
      <c r="M636" s="24">
        <f t="shared" si="244"/>
        <v>0</v>
      </c>
      <c r="N636" s="19">
        <f t="shared" si="230"/>
        <v>0</v>
      </c>
      <c r="O636" s="19">
        <f t="shared" si="245"/>
        <v>0</v>
      </c>
      <c r="P636" s="19">
        <f t="shared" si="246"/>
        <v>32.131739816948752</v>
      </c>
      <c r="Q636" s="24">
        <f t="shared" si="254"/>
        <v>0</v>
      </c>
      <c r="R636" s="34">
        <f t="shared" si="247"/>
        <v>11</v>
      </c>
      <c r="S636" s="24">
        <f t="shared" si="234"/>
        <v>0</v>
      </c>
      <c r="T636" s="24">
        <f t="shared" si="235"/>
        <v>0</v>
      </c>
      <c r="U636" s="24">
        <f t="shared" si="236"/>
        <v>0</v>
      </c>
      <c r="V636" s="4">
        <f t="shared" si="248"/>
        <v>0</v>
      </c>
      <c r="W636" s="4">
        <f t="shared" si="231"/>
        <v>0</v>
      </c>
      <c r="Y636" s="25">
        <f t="shared" si="251"/>
        <v>525</v>
      </c>
      <c r="Z636" s="24">
        <f t="shared" si="252"/>
        <v>3.3</v>
      </c>
      <c r="AA636" s="24">
        <f t="shared" si="253"/>
        <v>393.61053719208343</v>
      </c>
      <c r="AB636" s="24">
        <f t="shared" si="249"/>
        <v>196.67966534088134</v>
      </c>
    </row>
    <row r="637" spans="1:28" ht="14.65" thickBot="1" x14ac:dyDescent="0.5">
      <c r="A637" s="27" t="s">
        <v>694</v>
      </c>
      <c r="B637" s="27">
        <v>62.5</v>
      </c>
      <c r="C637" s="27">
        <f t="shared" si="237"/>
        <v>62.5</v>
      </c>
      <c r="D637" s="4">
        <f t="shared" si="238"/>
        <v>0</v>
      </c>
      <c r="E637" s="4">
        <f t="shared" si="232"/>
        <v>0</v>
      </c>
      <c r="F637" s="4">
        <f t="shared" si="239"/>
        <v>25</v>
      </c>
      <c r="G637" s="4">
        <f t="shared" si="250"/>
        <v>15850</v>
      </c>
      <c r="H637">
        <f t="shared" si="233"/>
        <v>2</v>
      </c>
      <c r="I637" s="24">
        <f t="shared" si="240"/>
        <v>0</v>
      </c>
      <c r="J637" s="24">
        <f t="shared" si="241"/>
        <v>0</v>
      </c>
      <c r="K637" s="24">
        <f t="shared" si="242"/>
        <v>0</v>
      </c>
      <c r="L637" s="25">
        <f t="shared" si="243"/>
        <v>0</v>
      </c>
      <c r="M637" s="24">
        <f t="shared" si="244"/>
        <v>0</v>
      </c>
      <c r="N637" s="19">
        <f t="shared" si="230"/>
        <v>0</v>
      </c>
      <c r="O637" s="19">
        <f t="shared" si="245"/>
        <v>0</v>
      </c>
      <c r="P637" s="19">
        <f t="shared" si="246"/>
        <v>32.131739816948752</v>
      </c>
      <c r="Q637" s="24">
        <f t="shared" si="254"/>
        <v>0</v>
      </c>
      <c r="R637" s="34">
        <f t="shared" si="247"/>
        <v>11</v>
      </c>
      <c r="S637" s="24">
        <f t="shared" si="234"/>
        <v>0</v>
      </c>
      <c r="T637" s="24">
        <f t="shared" si="235"/>
        <v>0</v>
      </c>
      <c r="U637" s="24">
        <f t="shared" si="236"/>
        <v>0</v>
      </c>
      <c r="V637" s="4">
        <f t="shared" si="248"/>
        <v>0</v>
      </c>
      <c r="W637" s="4">
        <f t="shared" si="231"/>
        <v>0</v>
      </c>
      <c r="Y637" s="25">
        <f t="shared" si="251"/>
        <v>525</v>
      </c>
      <c r="Z637" s="24">
        <f t="shared" si="252"/>
        <v>3.3</v>
      </c>
      <c r="AA637" s="24">
        <f t="shared" si="253"/>
        <v>393.61053719208343</v>
      </c>
      <c r="AB637" s="24">
        <f t="shared" si="249"/>
        <v>196.67966534088134</v>
      </c>
    </row>
    <row r="638" spans="1:28" ht="14.65" thickBot="1" x14ac:dyDescent="0.5">
      <c r="A638" s="27" t="s">
        <v>695</v>
      </c>
      <c r="B638" s="27">
        <v>62.5</v>
      </c>
      <c r="C638" s="27">
        <f t="shared" si="237"/>
        <v>62.5</v>
      </c>
      <c r="D638" s="4">
        <f t="shared" si="238"/>
        <v>0</v>
      </c>
      <c r="E638" s="4">
        <f t="shared" si="232"/>
        <v>0</v>
      </c>
      <c r="F638" s="4">
        <f t="shared" si="239"/>
        <v>25</v>
      </c>
      <c r="G638" s="4">
        <f t="shared" si="250"/>
        <v>15875</v>
      </c>
      <c r="H638">
        <f t="shared" si="233"/>
        <v>3</v>
      </c>
      <c r="I638" s="24">
        <f t="shared" si="240"/>
        <v>0</v>
      </c>
      <c r="J638" s="24">
        <f t="shared" si="241"/>
        <v>0</v>
      </c>
      <c r="K638" s="24">
        <f t="shared" si="242"/>
        <v>0</v>
      </c>
      <c r="L638" s="25">
        <f t="shared" si="243"/>
        <v>0</v>
      </c>
      <c r="M638" s="24">
        <f t="shared" si="244"/>
        <v>0</v>
      </c>
      <c r="N638" s="19">
        <f t="shared" si="230"/>
        <v>0</v>
      </c>
      <c r="O638" s="19">
        <f t="shared" si="245"/>
        <v>0</v>
      </c>
      <c r="P638" s="19">
        <f t="shared" si="246"/>
        <v>32.131739816948752</v>
      </c>
      <c r="Q638" s="24">
        <f t="shared" si="254"/>
        <v>0</v>
      </c>
      <c r="R638" s="34">
        <f t="shared" si="247"/>
        <v>11</v>
      </c>
      <c r="S638" s="24">
        <f t="shared" si="234"/>
        <v>0</v>
      </c>
      <c r="T638" s="24">
        <f t="shared" si="235"/>
        <v>0</v>
      </c>
      <c r="U638" s="24">
        <f t="shared" si="236"/>
        <v>0</v>
      </c>
      <c r="V638" s="4">
        <f t="shared" si="248"/>
        <v>0</v>
      </c>
      <c r="W638" s="4">
        <f t="shared" si="231"/>
        <v>0</v>
      </c>
      <c r="Y638" s="25">
        <f t="shared" si="251"/>
        <v>525</v>
      </c>
      <c r="Z638" s="24">
        <f t="shared" si="252"/>
        <v>3.3</v>
      </c>
      <c r="AA638" s="24">
        <f t="shared" si="253"/>
        <v>393.61053719208343</v>
      </c>
      <c r="AB638" s="24">
        <f t="shared" si="249"/>
        <v>196.67966534088134</v>
      </c>
    </row>
    <row r="639" spans="1:28" ht="14.65" thickBot="1" x14ac:dyDescent="0.5">
      <c r="A639" s="27" t="s">
        <v>696</v>
      </c>
      <c r="B639" s="27">
        <v>62.5</v>
      </c>
      <c r="C639" s="27">
        <f t="shared" si="237"/>
        <v>62.5</v>
      </c>
      <c r="D639" s="4">
        <f t="shared" si="238"/>
        <v>0</v>
      </c>
      <c r="E639" s="4">
        <f t="shared" si="232"/>
        <v>0</v>
      </c>
      <c r="F639" s="4">
        <f t="shared" si="239"/>
        <v>25</v>
      </c>
      <c r="G639" s="4">
        <f t="shared" si="250"/>
        <v>15900</v>
      </c>
      <c r="H639">
        <f t="shared" si="233"/>
        <v>0</v>
      </c>
      <c r="I639" s="24">
        <f t="shared" si="240"/>
        <v>0</v>
      </c>
      <c r="J639" s="24">
        <f t="shared" si="241"/>
        <v>0</v>
      </c>
      <c r="K639" s="24">
        <f t="shared" si="242"/>
        <v>0</v>
      </c>
      <c r="L639" s="25">
        <f t="shared" si="243"/>
        <v>0</v>
      </c>
      <c r="M639" s="24">
        <f t="shared" si="244"/>
        <v>0</v>
      </c>
      <c r="N639" s="19">
        <f t="shared" si="230"/>
        <v>0</v>
      </c>
      <c r="O639" s="19">
        <f t="shared" si="245"/>
        <v>0</v>
      </c>
      <c r="P639" s="19">
        <f t="shared" si="246"/>
        <v>32.131739816948752</v>
      </c>
      <c r="Q639" s="24">
        <f t="shared" si="254"/>
        <v>0</v>
      </c>
      <c r="R639" s="34">
        <f t="shared" si="247"/>
        <v>11</v>
      </c>
      <c r="S639" s="24">
        <f t="shared" si="234"/>
        <v>0</v>
      </c>
      <c r="T639" s="24">
        <f t="shared" si="235"/>
        <v>0</v>
      </c>
      <c r="U639" s="24">
        <f t="shared" si="236"/>
        <v>0</v>
      </c>
      <c r="V639" s="4">
        <f t="shared" si="248"/>
        <v>0</v>
      </c>
      <c r="W639" s="4">
        <f t="shared" si="231"/>
        <v>0</v>
      </c>
      <c r="Y639" s="25">
        <f t="shared" si="251"/>
        <v>525</v>
      </c>
      <c r="Z639" s="24">
        <f t="shared" si="252"/>
        <v>3.3</v>
      </c>
      <c r="AA639" s="24">
        <f t="shared" si="253"/>
        <v>393.61053719208343</v>
      </c>
      <c r="AB639" s="24">
        <f t="shared" si="249"/>
        <v>196.67966534088134</v>
      </c>
    </row>
    <row r="640" spans="1:28" ht="14.65" thickBot="1" x14ac:dyDescent="0.5">
      <c r="A640" s="27" t="s">
        <v>697</v>
      </c>
      <c r="B640" s="27">
        <v>62.5</v>
      </c>
      <c r="C640" s="27">
        <f t="shared" si="237"/>
        <v>62.5</v>
      </c>
      <c r="D640" s="4">
        <f t="shared" si="238"/>
        <v>0</v>
      </c>
      <c r="E640" s="4">
        <f t="shared" si="232"/>
        <v>0</v>
      </c>
      <c r="F640" s="4">
        <f t="shared" si="239"/>
        <v>25</v>
      </c>
      <c r="G640" s="4">
        <f t="shared" si="250"/>
        <v>15925</v>
      </c>
      <c r="H640">
        <f t="shared" si="233"/>
        <v>1</v>
      </c>
      <c r="I640" s="24">
        <f t="shared" si="240"/>
        <v>0</v>
      </c>
      <c r="J640" s="24">
        <f t="shared" si="241"/>
        <v>0</v>
      </c>
      <c r="K640" s="24">
        <f t="shared" si="242"/>
        <v>0</v>
      </c>
      <c r="L640" s="25">
        <f t="shared" si="243"/>
        <v>0</v>
      </c>
      <c r="M640" s="24">
        <f t="shared" si="244"/>
        <v>0</v>
      </c>
      <c r="N640" s="19">
        <f t="shared" si="230"/>
        <v>0</v>
      </c>
      <c r="O640" s="19">
        <f t="shared" si="245"/>
        <v>0</v>
      </c>
      <c r="P640" s="19">
        <f t="shared" si="246"/>
        <v>32.131739816948752</v>
      </c>
      <c r="Q640" s="24">
        <f t="shared" si="254"/>
        <v>0</v>
      </c>
      <c r="R640" s="34">
        <f t="shared" si="247"/>
        <v>11</v>
      </c>
      <c r="S640" s="24">
        <f t="shared" si="234"/>
        <v>0</v>
      </c>
      <c r="T640" s="24">
        <f t="shared" si="235"/>
        <v>0</v>
      </c>
      <c r="U640" s="24">
        <f t="shared" si="236"/>
        <v>0</v>
      </c>
      <c r="V640" s="4">
        <f t="shared" si="248"/>
        <v>0</v>
      </c>
      <c r="W640" s="4">
        <f t="shared" si="231"/>
        <v>0</v>
      </c>
      <c r="Y640" s="25">
        <f t="shared" si="251"/>
        <v>525</v>
      </c>
      <c r="Z640" s="24">
        <f t="shared" si="252"/>
        <v>3.3</v>
      </c>
      <c r="AA640" s="24">
        <f t="shared" si="253"/>
        <v>393.61053719208343</v>
      </c>
      <c r="AB640" s="24">
        <f t="shared" si="249"/>
        <v>196.67966534088134</v>
      </c>
    </row>
    <row r="641" spans="1:28" ht="14.65" thickBot="1" x14ac:dyDescent="0.5">
      <c r="A641" s="27" t="s">
        <v>698</v>
      </c>
      <c r="B641" s="27">
        <v>62.5</v>
      </c>
      <c r="C641" s="27">
        <f t="shared" si="237"/>
        <v>62.5</v>
      </c>
      <c r="D641" s="4">
        <f t="shared" si="238"/>
        <v>0</v>
      </c>
      <c r="E641" s="4">
        <f t="shared" si="232"/>
        <v>0</v>
      </c>
      <c r="F641" s="4">
        <f t="shared" si="239"/>
        <v>25</v>
      </c>
      <c r="G641" s="4">
        <f t="shared" si="250"/>
        <v>15950</v>
      </c>
      <c r="H641">
        <f t="shared" si="233"/>
        <v>2</v>
      </c>
      <c r="I641" s="24">
        <f t="shared" si="240"/>
        <v>0</v>
      </c>
      <c r="J641" s="24">
        <f t="shared" si="241"/>
        <v>0</v>
      </c>
      <c r="K641" s="24">
        <f t="shared" si="242"/>
        <v>0</v>
      </c>
      <c r="L641" s="25">
        <f t="shared" si="243"/>
        <v>0</v>
      </c>
      <c r="M641" s="24">
        <f t="shared" si="244"/>
        <v>0</v>
      </c>
      <c r="N641" s="19">
        <f t="shared" si="230"/>
        <v>0</v>
      </c>
      <c r="O641" s="19">
        <f t="shared" si="245"/>
        <v>0</v>
      </c>
      <c r="P641" s="19">
        <f t="shared" si="246"/>
        <v>32.131739816948752</v>
      </c>
      <c r="Q641" s="24">
        <f t="shared" si="254"/>
        <v>0</v>
      </c>
      <c r="R641" s="34">
        <f t="shared" si="247"/>
        <v>11</v>
      </c>
      <c r="S641" s="24">
        <f t="shared" si="234"/>
        <v>0</v>
      </c>
      <c r="T641" s="24">
        <f t="shared" si="235"/>
        <v>0</v>
      </c>
      <c r="U641" s="24">
        <f t="shared" si="236"/>
        <v>0</v>
      </c>
      <c r="V641" s="4">
        <f t="shared" si="248"/>
        <v>0</v>
      </c>
      <c r="W641" s="4">
        <f t="shared" si="231"/>
        <v>0</v>
      </c>
      <c r="Y641" s="25">
        <f t="shared" si="251"/>
        <v>525</v>
      </c>
      <c r="Z641" s="24">
        <f t="shared" si="252"/>
        <v>3.3</v>
      </c>
      <c r="AA641" s="24">
        <f t="shared" si="253"/>
        <v>393.61053719208343</v>
      </c>
      <c r="AB641" s="24">
        <f t="shared" si="249"/>
        <v>196.67966534088134</v>
      </c>
    </row>
    <row r="642" spans="1:28" ht="14.65" thickBot="1" x14ac:dyDescent="0.5">
      <c r="A642" s="27" t="s">
        <v>699</v>
      </c>
      <c r="B642" s="27">
        <v>62.5</v>
      </c>
      <c r="C642" s="27">
        <f t="shared" si="237"/>
        <v>62.5</v>
      </c>
      <c r="D642" s="4">
        <f t="shared" si="238"/>
        <v>0</v>
      </c>
      <c r="E642" s="4">
        <f t="shared" si="232"/>
        <v>0</v>
      </c>
      <c r="F642" s="4">
        <f t="shared" si="239"/>
        <v>25</v>
      </c>
      <c r="G642" s="4">
        <f t="shared" si="250"/>
        <v>15975</v>
      </c>
      <c r="H642">
        <f t="shared" si="233"/>
        <v>3</v>
      </c>
      <c r="I642" s="24">
        <f t="shared" si="240"/>
        <v>0</v>
      </c>
      <c r="J642" s="24">
        <f t="shared" si="241"/>
        <v>0</v>
      </c>
      <c r="K642" s="24">
        <f t="shared" si="242"/>
        <v>0</v>
      </c>
      <c r="L642" s="25">
        <f t="shared" si="243"/>
        <v>0</v>
      </c>
      <c r="M642" s="24">
        <f t="shared" si="244"/>
        <v>0</v>
      </c>
      <c r="N642" s="19">
        <f t="shared" si="230"/>
        <v>0</v>
      </c>
      <c r="O642" s="19">
        <f t="shared" si="245"/>
        <v>0</v>
      </c>
      <c r="P642" s="19">
        <f t="shared" si="246"/>
        <v>32.131739816948752</v>
      </c>
      <c r="Q642" s="24">
        <f t="shared" si="254"/>
        <v>0</v>
      </c>
      <c r="R642" s="34">
        <f t="shared" si="247"/>
        <v>11</v>
      </c>
      <c r="S642" s="24">
        <f t="shared" si="234"/>
        <v>0</v>
      </c>
      <c r="T642" s="24">
        <f t="shared" si="235"/>
        <v>0</v>
      </c>
      <c r="U642" s="24">
        <f t="shared" si="236"/>
        <v>0</v>
      </c>
      <c r="V642" s="4">
        <f t="shared" si="248"/>
        <v>0</v>
      </c>
      <c r="W642" s="4">
        <f t="shared" si="231"/>
        <v>0</v>
      </c>
      <c r="Y642" s="25">
        <f t="shared" si="251"/>
        <v>525</v>
      </c>
      <c r="Z642" s="24">
        <f t="shared" si="252"/>
        <v>3.3</v>
      </c>
      <c r="AA642" s="24">
        <f t="shared" si="253"/>
        <v>393.61053719208343</v>
      </c>
      <c r="AB642" s="24">
        <f t="shared" si="249"/>
        <v>196.67966534088134</v>
      </c>
    </row>
    <row r="643" spans="1:28" ht="14.65" thickBot="1" x14ac:dyDescent="0.5">
      <c r="A643" s="27" t="s">
        <v>700</v>
      </c>
      <c r="B643" s="27">
        <v>62.5</v>
      </c>
      <c r="C643" s="27">
        <f t="shared" si="237"/>
        <v>62.5</v>
      </c>
      <c r="D643" s="4">
        <f t="shared" si="238"/>
        <v>0</v>
      </c>
      <c r="E643" s="4">
        <f t="shared" si="232"/>
        <v>0</v>
      </c>
      <c r="F643" s="4">
        <f t="shared" si="239"/>
        <v>25</v>
      </c>
      <c r="G643" s="4">
        <f t="shared" si="250"/>
        <v>16000</v>
      </c>
      <c r="H643">
        <f t="shared" si="233"/>
        <v>0</v>
      </c>
      <c r="I643" s="24">
        <f t="shared" si="240"/>
        <v>0</v>
      </c>
      <c r="J643" s="24">
        <f t="shared" si="241"/>
        <v>0</v>
      </c>
      <c r="K643" s="24">
        <f t="shared" si="242"/>
        <v>0</v>
      </c>
      <c r="L643" s="25">
        <f t="shared" si="243"/>
        <v>0</v>
      </c>
      <c r="M643" s="24">
        <f t="shared" si="244"/>
        <v>0</v>
      </c>
      <c r="N643" s="19">
        <f t="shared" si="230"/>
        <v>0</v>
      </c>
      <c r="O643" s="19">
        <f t="shared" si="245"/>
        <v>0</v>
      </c>
      <c r="P643" s="19">
        <f t="shared" si="246"/>
        <v>32.131739816948752</v>
      </c>
      <c r="Q643" s="24">
        <f t="shared" si="254"/>
        <v>0</v>
      </c>
      <c r="R643" s="34">
        <f t="shared" si="247"/>
        <v>11</v>
      </c>
      <c r="S643" s="24">
        <f t="shared" si="234"/>
        <v>0</v>
      </c>
      <c r="T643" s="24">
        <f t="shared" si="235"/>
        <v>0</v>
      </c>
      <c r="U643" s="24">
        <f t="shared" si="236"/>
        <v>0</v>
      </c>
      <c r="V643" s="4">
        <f t="shared" si="248"/>
        <v>0</v>
      </c>
      <c r="W643" s="4">
        <f t="shared" si="231"/>
        <v>0</v>
      </c>
      <c r="Y643" s="25">
        <f t="shared" si="251"/>
        <v>525</v>
      </c>
      <c r="Z643" s="24">
        <f t="shared" si="252"/>
        <v>3.3</v>
      </c>
      <c r="AA643" s="24">
        <f t="shared" si="253"/>
        <v>393.61053719208343</v>
      </c>
      <c r="AB643" s="24">
        <f t="shared" si="249"/>
        <v>196.67966534088134</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A47C5-915D-4A84-BF26-B7BA3DAC6414}">
  <sheetPr codeName="Sheet4"/>
  <dimension ref="A1:P63"/>
  <sheetViews>
    <sheetView topLeftCell="A25" zoomScale="70" zoomScaleNormal="70" workbookViewId="0">
      <selection activeCell="G44" sqref="G44"/>
    </sheetView>
  </sheetViews>
  <sheetFormatPr defaultRowHeight="14.25" x14ac:dyDescent="0.45"/>
  <cols>
    <col min="1" max="1" width="13.59765625" style="4" bestFit="1" customWidth="1"/>
    <col min="2" max="2" width="9.06640625" style="4"/>
    <col min="3" max="3" width="24.3984375" style="4" bestFit="1" customWidth="1"/>
    <col min="4" max="4" width="33" style="4" bestFit="1" customWidth="1"/>
    <col min="5" max="5" width="11.73046875" style="4" bestFit="1" customWidth="1"/>
    <col min="6" max="6" width="12" bestFit="1" customWidth="1"/>
    <col min="7" max="7" width="15.86328125" customWidth="1"/>
    <col min="9" max="9" width="11.59765625" customWidth="1"/>
    <col min="11" max="11" width="24.1328125" bestFit="1" customWidth="1"/>
    <col min="12" max="12" width="31.1328125" customWidth="1"/>
    <col min="13" max="13" width="18.86328125" bestFit="1" customWidth="1"/>
    <col min="14" max="14" width="16.265625" bestFit="1" customWidth="1"/>
    <col min="15" max="15" width="12.3984375" bestFit="1" customWidth="1"/>
    <col min="16" max="16" width="27.86328125" customWidth="1"/>
  </cols>
  <sheetData>
    <row r="1" spans="1:16" x14ac:dyDescent="0.45">
      <c r="A1" s="3" t="s">
        <v>6</v>
      </c>
      <c r="B1" s="3" t="s">
        <v>8</v>
      </c>
      <c r="C1" s="3" t="s">
        <v>701</v>
      </c>
      <c r="D1" s="3" t="s">
        <v>702</v>
      </c>
      <c r="E1" s="3" t="s">
        <v>703</v>
      </c>
      <c r="F1" s="3" t="s">
        <v>704</v>
      </c>
      <c r="G1" s="3" t="s">
        <v>705</v>
      </c>
      <c r="H1" s="3" t="s">
        <v>706</v>
      </c>
      <c r="I1" s="3" t="s">
        <v>707</v>
      </c>
      <c r="J1" s="3" t="s">
        <v>708</v>
      </c>
      <c r="K1" s="3" t="s">
        <v>709</v>
      </c>
      <c r="L1" s="3" t="s">
        <v>710</v>
      </c>
      <c r="M1" s="3" t="s">
        <v>711</v>
      </c>
      <c r="N1" s="3" t="s">
        <v>712</v>
      </c>
      <c r="O1" s="3" t="s">
        <v>713</v>
      </c>
    </row>
    <row r="2" spans="1:16" x14ac:dyDescent="0.45">
      <c r="A2" s="3">
        <f>Inputs!C13</f>
        <v>5</v>
      </c>
      <c r="B2" s="3">
        <f>Inputs!C14</f>
        <v>3.3</v>
      </c>
      <c r="C2" s="3">
        <f>Inputs!C22</f>
        <v>300</v>
      </c>
      <c r="D2" s="3">
        <f>Inputs!C16</f>
        <v>11</v>
      </c>
      <c r="E2" s="3">
        <f>Inputs!C17</f>
        <v>3</v>
      </c>
      <c r="F2" s="3">
        <f>160+126</f>
        <v>286</v>
      </c>
      <c r="G2" s="3">
        <f>112+110</f>
        <v>222</v>
      </c>
      <c r="H2" s="3">
        <f>IF(B2=3.3,VLOOKUP(A2,$B$27:$D$34,3),IF(B2=3.7,VLOOKUP(A2,$B$35:$D$42,3)))</f>
        <v>0.57200000000000006</v>
      </c>
      <c r="I2" s="3">
        <v>10</v>
      </c>
      <c r="J2" s="3">
        <f>IF(B2 = 3.3, 0.2415, IF(B2=3.7, 0.2207))</f>
        <v>0.24149999999999999</v>
      </c>
      <c r="K2" s="36">
        <f>I2/(1000*J2)</f>
        <v>4.1407867494824016E-2</v>
      </c>
      <c r="L2" s="37">
        <f>((H2-0.001*C2)*$F$2*10^-9)+(C2*0.001*$G$2*10^-9)</f>
        <v>1.4439200000000004E-7</v>
      </c>
      <c r="M2" s="38">
        <f>(K2+(L2/($D$2*10^-6))+H2*$E$2*0.001)*1000</f>
        <v>56.250412949369476</v>
      </c>
      <c r="N2" s="3">
        <f>(C2+2)*10^-3</f>
        <v>0.30199999999999999</v>
      </c>
      <c r="O2" s="38">
        <f>10^6*($D$2*10^-6*M2*10^-3)/(H2-N2)</f>
        <v>2.2916834905298669</v>
      </c>
    </row>
    <row r="4" spans="1:16" x14ac:dyDescent="0.45">
      <c r="A4" t="s">
        <v>714</v>
      </c>
      <c r="B4" s="4">
        <v>3</v>
      </c>
      <c r="C4" s="4" t="s">
        <v>715</v>
      </c>
      <c r="D4" s="108" t="s">
        <v>716</v>
      </c>
      <c r="E4" s="108"/>
      <c r="F4" s="108"/>
      <c r="G4" s="108"/>
      <c r="H4" s="108"/>
      <c r="I4" s="108"/>
      <c r="J4" s="108"/>
      <c r="K4" s="39"/>
    </row>
    <row r="5" spans="1:16" x14ac:dyDescent="0.45">
      <c r="A5" s="40"/>
      <c r="J5" s="4"/>
    </row>
    <row r="6" spans="1:16" ht="14.65" thickBot="1" x14ac:dyDescent="0.5">
      <c r="A6" s="41" t="s">
        <v>6</v>
      </c>
      <c r="B6" s="41" t="s">
        <v>8</v>
      </c>
      <c r="C6" s="41" t="s">
        <v>717</v>
      </c>
      <c r="D6" s="41"/>
      <c r="E6" s="41"/>
      <c r="F6" s="42"/>
      <c r="G6" s="41" t="s">
        <v>718</v>
      </c>
      <c r="H6" s="41" t="s">
        <v>719</v>
      </c>
      <c r="I6" s="41" t="s">
        <v>708</v>
      </c>
      <c r="J6" s="41" t="s">
        <v>709</v>
      </c>
      <c r="K6" s="41" t="s">
        <v>710</v>
      </c>
      <c r="L6" s="41" t="s">
        <v>711</v>
      </c>
      <c r="M6" s="41" t="s">
        <v>712</v>
      </c>
      <c r="N6" s="41" t="s">
        <v>713</v>
      </c>
      <c r="O6" s="41" t="s">
        <v>720</v>
      </c>
      <c r="P6" s="41" t="s">
        <v>721</v>
      </c>
    </row>
    <row r="7" spans="1:16" ht="14.65" thickBot="1" x14ac:dyDescent="0.5">
      <c r="A7" s="43">
        <v>3</v>
      </c>
      <c r="B7" s="44">
        <v>3.3</v>
      </c>
      <c r="C7" s="44">
        <v>260</v>
      </c>
      <c r="D7" s="44"/>
      <c r="E7" s="44"/>
      <c r="F7" s="45"/>
      <c r="G7" s="46">
        <f>IF(B7=3.3,VLOOKUP(A7,$B$27:$D$34,3),IF(B7=3.7,VLOOKUP(A7,$B$35:$D$42,3)))</f>
        <v>0.28600000000000003</v>
      </c>
      <c r="H7" s="3">
        <v>10</v>
      </c>
      <c r="I7" s="3">
        <f>IF(B7 = 3.3, 0.2415, IF(B7=3.7, 0.2207))</f>
        <v>0.24149999999999999</v>
      </c>
      <c r="J7" s="3">
        <f t="shared" ref="J7:J20" si="0">H7/(1000*I7)</f>
        <v>4.1407867494824016E-2</v>
      </c>
      <c r="K7" s="37">
        <f t="shared" ref="K7:K10" si="1">((G7-0.001*C7)*$F$2*10^-9)+(C7*0.001*$G$2*10^-9)</f>
        <v>6.5156000000000005E-8</v>
      </c>
      <c r="L7" s="38">
        <f t="shared" ref="L7:L10" si="2">(J7+(K7/($D$2*10^-6))+G7*$E$2*0.001)*1000</f>
        <v>48.189140222096739</v>
      </c>
      <c r="M7" s="3">
        <f t="shared" ref="M7:M22" si="3">(2+C7)/1000</f>
        <v>0.26200000000000001</v>
      </c>
      <c r="N7" s="47">
        <f t="shared" ref="N7:N14" si="4">10^6*($D$2*10^-6*L7*10^-3)/(G7-M7)</f>
        <v>22.086689268460987</v>
      </c>
      <c r="O7" s="38">
        <f t="shared" ref="O7:O22" si="5">10^6*($D$2*10^-6*L7*10^-3)/(M7)</f>
        <v>2.0232081772636032</v>
      </c>
      <c r="P7" s="48">
        <f t="shared" ref="P7:P10" si="6">10^3/(N7+O7)</f>
        <v>41.476742165791748</v>
      </c>
    </row>
    <row r="8" spans="1:16" ht="14.65" thickBot="1" x14ac:dyDescent="0.5">
      <c r="A8" s="49">
        <v>3.1</v>
      </c>
      <c r="B8" s="44">
        <v>3.3</v>
      </c>
      <c r="C8" s="3">
        <v>290</v>
      </c>
      <c r="D8" s="3"/>
      <c r="E8" s="3"/>
      <c r="F8" s="1"/>
      <c r="G8" s="46">
        <f t="shared" ref="G8:G14" si="7">IF(B8=3.3,VLOOKUP(A8,$B$27:$D$34,3),IF(B8=3.7,VLOOKUP(A8,$B$35:$D$42,3)))</f>
        <v>0.31900000000000001</v>
      </c>
      <c r="H8" s="3">
        <v>10</v>
      </c>
      <c r="I8" s="3">
        <f t="shared" ref="I8:I22" si="8">IF(B8 = 3.3, 0.2415, IF(B8=3.7, 0.2207))</f>
        <v>0.24149999999999999</v>
      </c>
      <c r="J8" s="3">
        <f t="shared" si="0"/>
        <v>4.1407867494824016E-2</v>
      </c>
      <c r="K8" s="37">
        <f t="shared" si="1"/>
        <v>7.2674000000000006E-8</v>
      </c>
      <c r="L8" s="38">
        <f t="shared" si="2"/>
        <v>48.971594767551288</v>
      </c>
      <c r="M8" s="3">
        <f t="shared" si="3"/>
        <v>0.29199999999999998</v>
      </c>
      <c r="N8" s="47">
        <f t="shared" si="4"/>
        <v>19.95139046085421</v>
      </c>
      <c r="O8" s="38">
        <f t="shared" si="5"/>
        <v>1.8448203508324117</v>
      </c>
      <c r="P8" s="48">
        <f t="shared" si="6"/>
        <v>45.879534229124971</v>
      </c>
    </row>
    <row r="9" spans="1:16" ht="14.65" thickBot="1" x14ac:dyDescent="0.5">
      <c r="A9" s="49">
        <v>3.3</v>
      </c>
      <c r="B9" s="44">
        <v>3.3</v>
      </c>
      <c r="C9" s="3">
        <v>310</v>
      </c>
      <c r="D9" s="3"/>
      <c r="E9" s="3"/>
      <c r="F9" s="1"/>
      <c r="G9" s="46">
        <f t="shared" si="7"/>
        <v>0.34100000000000003</v>
      </c>
      <c r="H9" s="3">
        <v>10</v>
      </c>
      <c r="I9" s="3">
        <f t="shared" si="8"/>
        <v>0.24149999999999999</v>
      </c>
      <c r="J9" s="3">
        <f t="shared" si="0"/>
        <v>4.1407867494824016E-2</v>
      </c>
      <c r="K9" s="37">
        <f t="shared" si="1"/>
        <v>7.7686000000000012E-8</v>
      </c>
      <c r="L9" s="38">
        <f t="shared" si="2"/>
        <v>49.493231131187656</v>
      </c>
      <c r="M9" s="3">
        <f t="shared" si="3"/>
        <v>0.312</v>
      </c>
      <c r="N9" s="47">
        <f t="shared" si="4"/>
        <v>18.773294567002196</v>
      </c>
      <c r="O9" s="38">
        <f t="shared" si="5"/>
        <v>1.7449536616764878</v>
      </c>
      <c r="P9" s="48">
        <f t="shared" si="6"/>
        <v>48.7371041062991</v>
      </c>
    </row>
    <row r="10" spans="1:16" ht="14.65" thickBot="1" x14ac:dyDescent="0.5">
      <c r="A10" s="49">
        <v>3.6</v>
      </c>
      <c r="B10" s="44">
        <v>3.3</v>
      </c>
      <c r="C10" s="3">
        <v>360</v>
      </c>
      <c r="D10" s="3"/>
      <c r="E10" s="3"/>
      <c r="F10" s="1"/>
      <c r="G10" s="46">
        <f t="shared" si="7"/>
        <v>0.39600000000000002</v>
      </c>
      <c r="H10" s="3">
        <v>10</v>
      </c>
      <c r="I10" s="3">
        <f t="shared" si="8"/>
        <v>0.24149999999999999</v>
      </c>
      <c r="J10" s="3">
        <f t="shared" si="0"/>
        <v>4.1407867494824016E-2</v>
      </c>
      <c r="K10" s="37">
        <f t="shared" si="1"/>
        <v>9.0216000000000019E-8</v>
      </c>
      <c r="L10" s="38">
        <f t="shared" si="2"/>
        <v>50.797322040278566</v>
      </c>
      <c r="M10" s="3">
        <f t="shared" si="3"/>
        <v>0.36199999999999999</v>
      </c>
      <c r="N10" s="47">
        <f t="shared" si="4"/>
        <v>16.434427718913639</v>
      </c>
      <c r="O10" s="38">
        <f t="shared" si="5"/>
        <v>1.5435650343731058</v>
      </c>
      <c r="P10" s="48">
        <f t="shared" si="6"/>
        <v>55.623562303259888</v>
      </c>
    </row>
    <row r="11" spans="1:16" ht="14.65" thickBot="1" x14ac:dyDescent="0.5">
      <c r="A11" s="49">
        <v>4.5</v>
      </c>
      <c r="B11" s="44">
        <v>3.3</v>
      </c>
      <c r="C11" s="3">
        <v>460</v>
      </c>
      <c r="D11" s="3"/>
      <c r="E11" s="3"/>
      <c r="F11" s="1"/>
      <c r="G11" s="46">
        <f t="shared" si="7"/>
        <v>0.50600000000000012</v>
      </c>
      <c r="H11" s="3">
        <v>10</v>
      </c>
      <c r="I11" s="3">
        <f t="shared" si="8"/>
        <v>0.24149999999999999</v>
      </c>
      <c r="J11" s="3">
        <f t="shared" si="0"/>
        <v>4.1407867494824016E-2</v>
      </c>
      <c r="K11" s="37">
        <f>((G11-0.001*C11)*$F$2*10^-9)+(C11*0.001*$G$2*10^-9)</f>
        <v>1.1527600000000005E-7</v>
      </c>
      <c r="L11" s="38">
        <f>(J11+(K11/($D$2*10^-6))+G11*$E$2*0.001)*1000</f>
        <v>53.405503858460385</v>
      </c>
      <c r="M11" s="3">
        <f t="shared" si="3"/>
        <v>0.46200000000000002</v>
      </c>
      <c r="N11" s="47">
        <f t="shared" si="4"/>
        <v>13.35137596461507</v>
      </c>
      <c r="O11" s="38">
        <f t="shared" si="5"/>
        <v>1.2715596156776283</v>
      </c>
      <c r="P11" s="48">
        <f>10^3/(N11+O11)</f>
        <v>68.385721492728052</v>
      </c>
    </row>
    <row r="12" spans="1:16" ht="14.65" thickBot="1" x14ac:dyDescent="0.5">
      <c r="A12" s="49">
        <v>4.75</v>
      </c>
      <c r="B12" s="44">
        <v>3.3</v>
      </c>
      <c r="C12" s="3">
        <v>480</v>
      </c>
      <c r="D12" s="3"/>
      <c r="E12" s="3"/>
      <c r="F12" s="1"/>
      <c r="G12" s="46">
        <f t="shared" si="7"/>
        <v>0.52800000000000002</v>
      </c>
      <c r="H12" s="3">
        <v>10</v>
      </c>
      <c r="I12" s="3">
        <f t="shared" si="8"/>
        <v>0.24149999999999999</v>
      </c>
      <c r="J12" s="3">
        <f t="shared" si="0"/>
        <v>4.1407867494824016E-2</v>
      </c>
      <c r="K12" s="37">
        <f t="shared" ref="K12:K22" si="9">((G12-0.001*C12)*$F$2*10^-9)+(C12*0.001*$G$2*10^-9)</f>
        <v>1.2028800000000002E-7</v>
      </c>
      <c r="L12" s="38">
        <f t="shared" ref="L12:L22" si="10">(J12+(K12/($D$2*10^-6))+G12*$E$2*0.001)*1000</f>
        <v>53.927140222096746</v>
      </c>
      <c r="M12" s="3">
        <f t="shared" si="3"/>
        <v>0.48199999999999998</v>
      </c>
      <c r="N12" s="47">
        <f t="shared" si="4"/>
        <v>12.895620487892687</v>
      </c>
      <c r="O12" s="38">
        <f t="shared" si="5"/>
        <v>1.230702370213826</v>
      </c>
      <c r="P12" s="48">
        <f t="shared" ref="P12:P22" si="11">10^3/(N12+O12)</f>
        <v>70.789830449481855</v>
      </c>
    </row>
    <row r="13" spans="1:16" ht="14.65" thickBot="1" x14ac:dyDescent="0.5">
      <c r="A13" s="49">
        <v>5</v>
      </c>
      <c r="B13" s="44">
        <v>3.3</v>
      </c>
      <c r="C13" s="3">
        <v>520</v>
      </c>
      <c r="D13" s="3"/>
      <c r="E13" s="3"/>
      <c r="F13" s="1"/>
      <c r="G13" s="46">
        <f t="shared" si="7"/>
        <v>0.57200000000000006</v>
      </c>
      <c r="H13" s="3">
        <v>10</v>
      </c>
      <c r="I13" s="3">
        <f t="shared" si="8"/>
        <v>0.24149999999999999</v>
      </c>
      <c r="J13" s="3">
        <f t="shared" si="0"/>
        <v>4.1407867494824016E-2</v>
      </c>
      <c r="K13" s="37">
        <f t="shared" si="9"/>
        <v>1.3031200000000001E-7</v>
      </c>
      <c r="L13" s="38">
        <f t="shared" si="10"/>
        <v>54.970412949369475</v>
      </c>
      <c r="M13" s="3">
        <f t="shared" si="3"/>
        <v>0.52200000000000002</v>
      </c>
      <c r="N13" s="47">
        <f t="shared" si="4"/>
        <v>12.093490848861276</v>
      </c>
      <c r="O13" s="38">
        <f t="shared" si="5"/>
        <v>1.158380349507786</v>
      </c>
      <c r="P13" s="48">
        <f t="shared" si="11"/>
        <v>75.461041314910489</v>
      </c>
    </row>
    <row r="14" spans="1:16" ht="14.65" thickBot="1" x14ac:dyDescent="0.5">
      <c r="A14" s="50">
        <v>5.5</v>
      </c>
      <c r="B14" s="44">
        <v>3.3</v>
      </c>
      <c r="C14" s="41">
        <v>580</v>
      </c>
      <c r="D14" s="41"/>
      <c r="E14" s="41"/>
      <c r="F14" s="42"/>
      <c r="G14" s="46">
        <f t="shared" si="7"/>
        <v>0.63800000000000001</v>
      </c>
      <c r="H14" s="41">
        <v>10</v>
      </c>
      <c r="I14" s="3">
        <f t="shared" si="8"/>
        <v>0.24149999999999999</v>
      </c>
      <c r="J14" s="41">
        <f t="shared" si="0"/>
        <v>4.1407867494824016E-2</v>
      </c>
      <c r="K14" s="51">
        <f t="shared" si="9"/>
        <v>1.4534800000000001E-7</v>
      </c>
      <c r="L14" s="52">
        <f t="shared" si="10"/>
        <v>56.535322040278565</v>
      </c>
      <c r="M14" s="41">
        <f t="shared" si="3"/>
        <v>0.58199999999999996</v>
      </c>
      <c r="N14" s="53">
        <f t="shared" si="4"/>
        <v>11.105152543626136</v>
      </c>
      <c r="O14" s="52">
        <f t="shared" si="5"/>
        <v>1.0685370145069832</v>
      </c>
      <c r="P14" s="54">
        <f t="shared" si="11"/>
        <v>82.144365126504312</v>
      </c>
    </row>
    <row r="15" spans="1:16" ht="14.65" thickBot="1" x14ac:dyDescent="0.5">
      <c r="A15" s="43">
        <v>3</v>
      </c>
      <c r="B15" s="44">
        <v>3.7</v>
      </c>
      <c r="C15" s="44">
        <v>240</v>
      </c>
      <c r="D15" s="44"/>
      <c r="E15" s="44"/>
      <c r="F15" s="45"/>
      <c r="G15" s="46">
        <f>IF(B15=3.3,VLOOKUP(A15,$B$27:$D$34,3),IF(B15=3.7,VLOOKUP(A15,$B$35:$D$42,3)))</f>
        <v>0.28799999999999998</v>
      </c>
      <c r="H15" s="44">
        <v>10</v>
      </c>
      <c r="I15" s="3">
        <f t="shared" si="8"/>
        <v>0.22070000000000001</v>
      </c>
      <c r="J15" s="44">
        <f t="shared" si="0"/>
        <v>4.5310376076121428E-2</v>
      </c>
      <c r="K15" s="55">
        <f t="shared" si="9"/>
        <v>6.7008E-8</v>
      </c>
      <c r="L15" s="56">
        <f t="shared" si="10"/>
        <v>52.266012439757787</v>
      </c>
      <c r="M15" s="44">
        <f t="shared" si="3"/>
        <v>0.24199999999999999</v>
      </c>
      <c r="N15" s="57">
        <f>10^6*($D$2*10^-6*L15*10^-3)/(G15-M15)</f>
        <v>12.498394279072517</v>
      </c>
      <c r="O15" s="56">
        <f t="shared" si="5"/>
        <v>2.3757278381708082</v>
      </c>
      <c r="P15" s="58">
        <f t="shared" si="11"/>
        <v>67.230858541944897</v>
      </c>
    </row>
    <row r="16" spans="1:16" ht="14.65" thickBot="1" x14ac:dyDescent="0.5">
      <c r="A16" s="49">
        <v>3.1</v>
      </c>
      <c r="B16" s="44">
        <v>3.7</v>
      </c>
      <c r="C16" s="3">
        <v>260</v>
      </c>
      <c r="D16" s="3"/>
      <c r="E16" s="3"/>
      <c r="F16" s="1"/>
      <c r="G16" s="46">
        <f t="shared" ref="G16:G22" si="12">IF(B16=3.3,VLOOKUP(A16,$B$27:$D$34,3),IF(B16=3.7,VLOOKUP(A16,$B$35:$D$42,3)))</f>
        <v>0.312</v>
      </c>
      <c r="H16" s="3">
        <v>10</v>
      </c>
      <c r="I16" s="3">
        <f t="shared" si="8"/>
        <v>0.22070000000000001</v>
      </c>
      <c r="J16" s="3">
        <f t="shared" si="0"/>
        <v>4.5310376076121428E-2</v>
      </c>
      <c r="K16" s="37">
        <f t="shared" si="9"/>
        <v>7.2592000000000006E-8</v>
      </c>
      <c r="L16" s="38">
        <f t="shared" si="10"/>
        <v>52.845648803394155</v>
      </c>
      <c r="M16" s="3">
        <f t="shared" si="3"/>
        <v>0.26200000000000001</v>
      </c>
      <c r="N16" s="47">
        <f t="shared" ref="N16:N22" si="13">10^6*($D$2*10^-6*L16*10^-3)/(G16-M16)</f>
        <v>11.626042736746719</v>
      </c>
      <c r="O16" s="38">
        <f t="shared" si="5"/>
        <v>2.2187104459440294</v>
      </c>
      <c r="P16" s="48">
        <f t="shared" si="11"/>
        <v>72.229528891149826</v>
      </c>
    </row>
    <row r="17" spans="1:16" ht="14.65" thickBot="1" x14ac:dyDescent="0.5">
      <c r="A17" s="49">
        <v>3.3</v>
      </c>
      <c r="B17" s="44">
        <v>3.7</v>
      </c>
      <c r="C17" s="3">
        <v>290</v>
      </c>
      <c r="D17" s="3"/>
      <c r="E17" s="3"/>
      <c r="F17" s="1"/>
      <c r="G17" s="46">
        <f t="shared" si="12"/>
        <v>0.31900000000000001</v>
      </c>
      <c r="H17" s="3">
        <v>10</v>
      </c>
      <c r="I17" s="3">
        <f t="shared" si="8"/>
        <v>0.22070000000000001</v>
      </c>
      <c r="J17" s="3">
        <f t="shared" si="0"/>
        <v>4.5310376076121428E-2</v>
      </c>
      <c r="K17" s="37">
        <f t="shared" si="9"/>
        <v>7.2674000000000006E-8</v>
      </c>
      <c r="L17" s="38">
        <f t="shared" si="10"/>
        <v>52.874103348848699</v>
      </c>
      <c r="M17" s="3">
        <f t="shared" si="3"/>
        <v>0.29199999999999998</v>
      </c>
      <c r="N17" s="47">
        <f t="shared" si="13"/>
        <v>21.541301364345745</v>
      </c>
      <c r="O17" s="38">
        <f t="shared" si="5"/>
        <v>1.9918326604018346</v>
      </c>
      <c r="P17" s="48">
        <f t="shared" si="11"/>
        <v>42.493277731236063</v>
      </c>
    </row>
    <row r="18" spans="1:16" ht="14.65" thickBot="1" x14ac:dyDescent="0.5">
      <c r="A18" s="49">
        <v>3.6</v>
      </c>
      <c r="B18" s="44">
        <v>3.7</v>
      </c>
      <c r="C18" s="3">
        <v>310</v>
      </c>
      <c r="D18" s="3"/>
      <c r="E18" s="3"/>
      <c r="F18" s="1"/>
      <c r="G18" s="46">
        <f t="shared" si="12"/>
        <v>0.34100000000000003</v>
      </c>
      <c r="H18" s="3">
        <v>10</v>
      </c>
      <c r="I18" s="3">
        <f t="shared" si="8"/>
        <v>0.22070000000000001</v>
      </c>
      <c r="J18" s="3">
        <f t="shared" si="0"/>
        <v>4.5310376076121428E-2</v>
      </c>
      <c r="K18" s="37">
        <f t="shared" si="9"/>
        <v>7.7686000000000012E-8</v>
      </c>
      <c r="L18" s="38">
        <f t="shared" si="10"/>
        <v>53.395739712485067</v>
      </c>
      <c r="M18" s="3">
        <f t="shared" si="3"/>
        <v>0.312</v>
      </c>
      <c r="N18" s="47">
        <f t="shared" si="13"/>
        <v>20.253556442666731</v>
      </c>
      <c r="O18" s="38">
        <f t="shared" si="5"/>
        <v>1.8825421052478708</v>
      </c>
      <c r="P18" s="48">
        <f t="shared" si="11"/>
        <v>45.175078970463289</v>
      </c>
    </row>
    <row r="19" spans="1:16" ht="14.65" thickBot="1" x14ac:dyDescent="0.5">
      <c r="A19" s="49">
        <v>4.5</v>
      </c>
      <c r="B19" s="44">
        <v>3.7</v>
      </c>
      <c r="C19" s="3">
        <v>450</v>
      </c>
      <c r="D19" s="3"/>
      <c r="E19" s="3"/>
      <c r="F19" s="1"/>
      <c r="G19" s="46">
        <f t="shared" si="12"/>
        <v>0.49500000000000005</v>
      </c>
      <c r="H19" s="3">
        <v>10</v>
      </c>
      <c r="I19" s="3">
        <f t="shared" si="8"/>
        <v>0.22070000000000001</v>
      </c>
      <c r="J19" s="3">
        <f t="shared" si="0"/>
        <v>4.5310376076121428E-2</v>
      </c>
      <c r="K19" s="37">
        <f t="shared" si="9"/>
        <v>1.1277000000000002E-7</v>
      </c>
      <c r="L19" s="38">
        <f t="shared" si="10"/>
        <v>57.047194257939609</v>
      </c>
      <c r="M19" s="3">
        <f t="shared" si="3"/>
        <v>0.45200000000000001</v>
      </c>
      <c r="N19" s="47">
        <f t="shared" si="13"/>
        <v>14.593468298542678</v>
      </c>
      <c r="O19" s="38">
        <f t="shared" si="5"/>
        <v>1.3883166744188844</v>
      </c>
      <c r="P19" s="48">
        <f t="shared" si="11"/>
        <v>62.571233544427507</v>
      </c>
    </row>
    <row r="20" spans="1:16" ht="14.65" thickBot="1" x14ac:dyDescent="0.5">
      <c r="A20" s="49">
        <v>4.75</v>
      </c>
      <c r="B20" s="44">
        <v>3.7</v>
      </c>
      <c r="C20" s="3">
        <v>470</v>
      </c>
      <c r="D20" s="3"/>
      <c r="E20" s="3"/>
      <c r="F20" s="1"/>
      <c r="G20" s="46">
        <f t="shared" si="12"/>
        <v>0.51700000000000002</v>
      </c>
      <c r="H20" s="3">
        <v>10</v>
      </c>
      <c r="I20" s="3">
        <f t="shared" si="8"/>
        <v>0.22070000000000001</v>
      </c>
      <c r="J20" s="3">
        <f t="shared" si="0"/>
        <v>4.5310376076121428E-2</v>
      </c>
      <c r="K20" s="37">
        <f t="shared" si="9"/>
        <v>1.17782E-7</v>
      </c>
      <c r="L20" s="38">
        <f t="shared" si="10"/>
        <v>57.56883062157597</v>
      </c>
      <c r="M20" s="3">
        <f t="shared" si="3"/>
        <v>0.47199999999999998</v>
      </c>
      <c r="N20" s="47">
        <f t="shared" si="13"/>
        <v>14.072380818607446</v>
      </c>
      <c r="O20" s="38">
        <f t="shared" si="5"/>
        <v>1.3416464763502876</v>
      </c>
      <c r="P20" s="48">
        <f t="shared" si="11"/>
        <v>64.875971792726872</v>
      </c>
    </row>
    <row r="21" spans="1:16" ht="14.65" thickBot="1" x14ac:dyDescent="0.5">
      <c r="A21" s="49">
        <v>5</v>
      </c>
      <c r="B21" s="44">
        <v>3.7</v>
      </c>
      <c r="C21" s="3">
        <v>500</v>
      </c>
      <c r="D21" s="3"/>
      <c r="E21" s="3"/>
      <c r="F21" s="1"/>
      <c r="G21" s="46">
        <f t="shared" si="12"/>
        <v>0.55000000000000004</v>
      </c>
      <c r="H21" s="3">
        <v>10</v>
      </c>
      <c r="I21" s="3">
        <f t="shared" si="8"/>
        <v>0.22070000000000001</v>
      </c>
      <c r="J21" s="3">
        <f>H21/(1000*I21)</f>
        <v>4.5310376076121428E-2</v>
      </c>
      <c r="K21" s="37">
        <f t="shared" si="9"/>
        <v>1.2530000000000002E-7</v>
      </c>
      <c r="L21" s="38">
        <f t="shared" si="10"/>
        <v>58.351285167030518</v>
      </c>
      <c r="M21" s="3">
        <f t="shared" si="3"/>
        <v>0.502</v>
      </c>
      <c r="N21" s="47">
        <f t="shared" si="13"/>
        <v>13.372169517444481</v>
      </c>
      <c r="O21" s="38">
        <f t="shared" si="5"/>
        <v>1.2786138184010671</v>
      </c>
      <c r="P21" s="48">
        <f t="shared" si="11"/>
        <v>68.25573602971356</v>
      </c>
    </row>
    <row r="22" spans="1:16" ht="14.65" thickBot="1" x14ac:dyDescent="0.5">
      <c r="A22" s="59">
        <v>5.5</v>
      </c>
      <c r="B22" s="44">
        <v>3.7</v>
      </c>
      <c r="C22" s="60">
        <v>550</v>
      </c>
      <c r="D22" s="60"/>
      <c r="E22" s="60"/>
      <c r="F22" s="61"/>
      <c r="G22" s="46">
        <f t="shared" si="12"/>
        <v>0.60500000000000009</v>
      </c>
      <c r="H22" s="60">
        <v>10</v>
      </c>
      <c r="I22" s="3">
        <f t="shared" si="8"/>
        <v>0.22070000000000001</v>
      </c>
      <c r="J22" s="60">
        <f t="shared" ref="J22" si="14">H22/(1000*I22)</f>
        <v>4.5310376076121428E-2</v>
      </c>
      <c r="K22" s="62">
        <f t="shared" si="9"/>
        <v>1.3783000000000004E-7</v>
      </c>
      <c r="L22" s="63">
        <f t="shared" si="10"/>
        <v>59.655376076121428</v>
      </c>
      <c r="M22" s="60">
        <f t="shared" si="3"/>
        <v>0.55200000000000005</v>
      </c>
      <c r="N22" s="64">
        <f t="shared" si="13"/>
        <v>12.381304468628963</v>
      </c>
      <c r="O22" s="63">
        <f t="shared" si="5"/>
        <v>1.188784668183579</v>
      </c>
      <c r="P22" s="65">
        <f t="shared" si="11"/>
        <v>73.691483520710932</v>
      </c>
    </row>
    <row r="26" spans="1:16" ht="14.65" thickBot="1" x14ac:dyDescent="0.5">
      <c r="A26" s="66" t="s">
        <v>8</v>
      </c>
      <c r="B26" s="66" t="s">
        <v>722</v>
      </c>
      <c r="C26" s="66" t="s">
        <v>723</v>
      </c>
      <c r="D26" s="66" t="s">
        <v>724</v>
      </c>
    </row>
    <row r="27" spans="1:16" ht="14.65" thickBot="1" x14ac:dyDescent="0.5">
      <c r="A27" s="67">
        <v>3.3</v>
      </c>
      <c r="B27" s="67">
        <v>3</v>
      </c>
      <c r="C27" s="68">
        <f t="shared" ref="C27:C30" si="15">D27*A27</f>
        <v>0.94380000000000008</v>
      </c>
      <c r="D27" s="68">
        <f>C7/1000*1.1</f>
        <v>0.28600000000000003</v>
      </c>
    </row>
    <row r="28" spans="1:16" ht="14.65" thickBot="1" x14ac:dyDescent="0.5">
      <c r="A28" s="67">
        <v>3.3</v>
      </c>
      <c r="B28" s="67">
        <v>3.1</v>
      </c>
      <c r="C28" s="68">
        <f t="shared" si="15"/>
        <v>1.0527</v>
      </c>
      <c r="D28" s="68">
        <f>C8/1000*1.1</f>
        <v>0.31900000000000001</v>
      </c>
    </row>
    <row r="29" spans="1:16" ht="14.65" thickBot="1" x14ac:dyDescent="0.5">
      <c r="A29" s="67">
        <v>3.3</v>
      </c>
      <c r="B29" s="67">
        <v>3.3</v>
      </c>
      <c r="C29" s="68">
        <f t="shared" si="15"/>
        <v>1.1253</v>
      </c>
      <c r="D29" s="68">
        <f t="shared" ref="D29:D34" si="16">C9/1000*1.1</f>
        <v>0.34100000000000003</v>
      </c>
    </row>
    <row r="30" spans="1:16" ht="14.65" thickBot="1" x14ac:dyDescent="0.5">
      <c r="A30" s="67">
        <v>3.3</v>
      </c>
      <c r="B30" s="67">
        <v>3.6</v>
      </c>
      <c r="C30" s="68">
        <f t="shared" si="15"/>
        <v>1.3068</v>
      </c>
      <c r="D30" s="68">
        <f t="shared" si="16"/>
        <v>0.39600000000000002</v>
      </c>
    </row>
    <row r="31" spans="1:16" ht="14.65" thickBot="1" x14ac:dyDescent="0.5">
      <c r="A31" s="67">
        <v>3.3</v>
      </c>
      <c r="B31" s="67">
        <v>4.5</v>
      </c>
      <c r="C31" s="68">
        <f>D31*A31</f>
        <v>1.6698000000000004</v>
      </c>
      <c r="D31" s="68">
        <f t="shared" si="16"/>
        <v>0.50600000000000012</v>
      </c>
      <c r="K31" t="s">
        <v>725</v>
      </c>
    </row>
    <row r="32" spans="1:16" ht="14.65" thickBot="1" x14ac:dyDescent="0.5">
      <c r="A32" s="67">
        <v>3.3</v>
      </c>
      <c r="B32" s="67">
        <v>4.75</v>
      </c>
      <c r="C32" s="68">
        <f t="shared" ref="C32:C38" si="17">D32*A32</f>
        <v>1.7423999999999999</v>
      </c>
      <c r="D32" s="68">
        <f t="shared" si="16"/>
        <v>0.52800000000000002</v>
      </c>
    </row>
    <row r="33" spans="1:6" ht="14.65" thickBot="1" x14ac:dyDescent="0.5">
      <c r="A33" s="67">
        <v>3.3</v>
      </c>
      <c r="B33" s="67">
        <v>5</v>
      </c>
      <c r="C33" s="68">
        <f t="shared" si="17"/>
        <v>1.8876000000000002</v>
      </c>
      <c r="D33" s="68">
        <f t="shared" si="16"/>
        <v>0.57200000000000006</v>
      </c>
    </row>
    <row r="34" spans="1:6" ht="14.65" thickBot="1" x14ac:dyDescent="0.5">
      <c r="A34" s="67">
        <v>3.3</v>
      </c>
      <c r="B34" s="67">
        <v>5.5</v>
      </c>
      <c r="C34" s="68">
        <f t="shared" si="17"/>
        <v>2.1053999999999999</v>
      </c>
      <c r="D34" s="68">
        <f t="shared" si="16"/>
        <v>0.63800000000000001</v>
      </c>
    </row>
    <row r="35" spans="1:6" ht="14.65" thickBot="1" x14ac:dyDescent="0.5">
      <c r="A35" s="69">
        <v>3.7</v>
      </c>
      <c r="B35" s="69">
        <v>3</v>
      </c>
      <c r="C35" s="70">
        <f t="shared" si="17"/>
        <v>1.0655999999999999</v>
      </c>
      <c r="D35" s="70">
        <f>C15/1000*1.2</f>
        <v>0.28799999999999998</v>
      </c>
    </row>
    <row r="36" spans="1:6" ht="14.65" thickBot="1" x14ac:dyDescent="0.5">
      <c r="A36" s="69">
        <v>3.7</v>
      </c>
      <c r="B36" s="69">
        <v>3.1</v>
      </c>
      <c r="C36" s="70">
        <f t="shared" si="17"/>
        <v>1.1544000000000001</v>
      </c>
      <c r="D36" s="70">
        <f>C16/1000*1.2</f>
        <v>0.312</v>
      </c>
    </row>
    <row r="37" spans="1:6" ht="14.65" thickBot="1" x14ac:dyDescent="0.5">
      <c r="A37" s="69">
        <v>3.7</v>
      </c>
      <c r="B37" s="69">
        <v>3.3</v>
      </c>
      <c r="C37" s="70">
        <f t="shared" si="17"/>
        <v>1.1803000000000001</v>
      </c>
      <c r="D37" s="70">
        <f>C17/1000*1.1</f>
        <v>0.31900000000000001</v>
      </c>
    </row>
    <row r="38" spans="1:6" ht="14.65" thickBot="1" x14ac:dyDescent="0.5">
      <c r="A38" s="69">
        <v>3.7</v>
      </c>
      <c r="B38" s="69">
        <v>3.6</v>
      </c>
      <c r="C38" s="70">
        <f t="shared" si="17"/>
        <v>1.2617</v>
      </c>
      <c r="D38" s="70">
        <f t="shared" ref="D38:D42" si="18">C18/1000*1.1</f>
        <v>0.34100000000000003</v>
      </c>
    </row>
    <row r="39" spans="1:6" ht="14.65" thickBot="1" x14ac:dyDescent="0.5">
      <c r="A39" s="69">
        <v>3.7</v>
      </c>
      <c r="B39" s="69">
        <v>4.5</v>
      </c>
      <c r="C39" s="70">
        <f>D39*A39</f>
        <v>1.8315000000000003</v>
      </c>
      <c r="D39" s="70">
        <f t="shared" si="18"/>
        <v>0.49500000000000005</v>
      </c>
    </row>
    <row r="40" spans="1:6" ht="14.65" thickBot="1" x14ac:dyDescent="0.5">
      <c r="A40" s="69">
        <v>3.7</v>
      </c>
      <c r="B40" s="69">
        <v>4.75</v>
      </c>
      <c r="C40" s="70">
        <v>1.6511</v>
      </c>
      <c r="D40" s="70">
        <f t="shared" si="18"/>
        <v>0.51700000000000002</v>
      </c>
    </row>
    <row r="41" spans="1:6" ht="14.65" thickBot="1" x14ac:dyDescent="0.5">
      <c r="A41" s="69">
        <v>3.7</v>
      </c>
      <c r="B41" s="69">
        <v>5</v>
      </c>
      <c r="C41" s="70">
        <v>2.0425</v>
      </c>
      <c r="D41" s="70">
        <f t="shared" si="18"/>
        <v>0.55000000000000004</v>
      </c>
    </row>
    <row r="42" spans="1:6" ht="14.65" thickBot="1" x14ac:dyDescent="0.5">
      <c r="A42" s="69">
        <v>3.7</v>
      </c>
      <c r="B42" s="69">
        <v>5.5</v>
      </c>
      <c r="C42" s="70">
        <v>2.6590499999999997</v>
      </c>
      <c r="D42" s="70">
        <f t="shared" si="18"/>
        <v>0.60500000000000009</v>
      </c>
    </row>
    <row r="45" spans="1:6" x14ac:dyDescent="0.45">
      <c r="B45" s="105"/>
      <c r="C45" s="107"/>
      <c r="D45" s="107"/>
      <c r="E45" s="107"/>
      <c r="F45" s="107"/>
    </row>
    <row r="46" spans="1:6" ht="14.65" thickBot="1" x14ac:dyDescent="0.5">
      <c r="B46" s="106"/>
      <c r="C46" s="71"/>
      <c r="D46" s="71"/>
      <c r="E46" s="71"/>
      <c r="F46" s="71"/>
    </row>
    <row r="47" spans="1:6" ht="14.65" thickBot="1" x14ac:dyDescent="0.5">
      <c r="B47" s="44"/>
      <c r="C47" s="72"/>
      <c r="D47" s="72"/>
      <c r="E47" s="72"/>
      <c r="F47" s="73"/>
    </row>
    <row r="48" spans="1:6" x14ac:dyDescent="0.45">
      <c r="B48" s="3"/>
      <c r="C48" s="44"/>
      <c r="D48" s="3"/>
      <c r="E48" s="36"/>
      <c r="F48" s="74"/>
    </row>
    <row r="50" spans="2:6" x14ac:dyDescent="0.45">
      <c r="B50" s="105"/>
      <c r="C50" s="107"/>
      <c r="D50" s="107"/>
      <c r="E50" s="107"/>
      <c r="F50" s="107"/>
    </row>
    <row r="51" spans="2:6" ht="14.65" thickBot="1" x14ac:dyDescent="0.5">
      <c r="B51" s="106"/>
      <c r="C51" s="71"/>
      <c r="D51" s="71"/>
      <c r="E51" s="71"/>
      <c r="F51" s="71"/>
    </row>
    <row r="52" spans="2:6" x14ac:dyDescent="0.45">
      <c r="B52" s="44"/>
      <c r="C52" s="44"/>
      <c r="D52" s="44"/>
      <c r="E52" s="44"/>
      <c r="F52" s="75"/>
    </row>
    <row r="53" spans="2:6" x14ac:dyDescent="0.45">
      <c r="B53" s="3"/>
      <c r="C53" s="3"/>
      <c r="D53" s="3"/>
      <c r="E53" s="3"/>
      <c r="F53" s="76"/>
    </row>
    <row r="55" spans="2:6" x14ac:dyDescent="0.45">
      <c r="B55" s="105"/>
      <c r="C55" s="107"/>
      <c r="D55" s="107"/>
      <c r="E55" s="107"/>
      <c r="F55" s="107"/>
    </row>
    <row r="56" spans="2:6" ht="14.65" thickBot="1" x14ac:dyDescent="0.5">
      <c r="B56" s="106"/>
      <c r="C56" s="71"/>
      <c r="D56" s="71"/>
      <c r="E56" s="71"/>
      <c r="F56" s="71"/>
    </row>
    <row r="57" spans="2:6" x14ac:dyDescent="0.45">
      <c r="B57" s="44"/>
      <c r="C57" s="72"/>
      <c r="D57" s="72"/>
      <c r="E57" s="72"/>
      <c r="F57" s="73"/>
    </row>
    <row r="58" spans="2:6" x14ac:dyDescent="0.45">
      <c r="B58" s="3"/>
      <c r="C58" s="36"/>
      <c r="D58" s="36"/>
      <c r="E58" s="36"/>
      <c r="F58" s="74"/>
    </row>
    <row r="60" spans="2:6" x14ac:dyDescent="0.45">
      <c r="B60" s="105"/>
      <c r="C60" s="107"/>
      <c r="D60" s="107"/>
      <c r="E60" s="107"/>
      <c r="F60" s="107"/>
    </row>
    <row r="61" spans="2:6" ht="14.65" thickBot="1" x14ac:dyDescent="0.5">
      <c r="B61" s="106"/>
      <c r="C61" s="71"/>
      <c r="D61" s="71"/>
      <c r="E61" s="71"/>
      <c r="F61" s="71"/>
    </row>
    <row r="62" spans="2:6" x14ac:dyDescent="0.45">
      <c r="B62" s="44"/>
      <c r="C62" s="72"/>
      <c r="D62" s="72"/>
      <c r="E62" s="72"/>
      <c r="F62" s="73"/>
    </row>
    <row r="63" spans="2:6" x14ac:dyDescent="0.45">
      <c r="B63" s="3"/>
      <c r="C63" s="36"/>
      <c r="D63" s="36"/>
      <c r="E63" s="36"/>
      <c r="F63" s="74"/>
    </row>
  </sheetData>
  <mergeCells count="9">
    <mergeCell ref="B60:B61"/>
    <mergeCell ref="C60:F60"/>
    <mergeCell ref="D4:J4"/>
    <mergeCell ref="B45:B46"/>
    <mergeCell ref="C45:F45"/>
    <mergeCell ref="B50:B51"/>
    <mergeCell ref="C50:F50"/>
    <mergeCell ref="B55:B56"/>
    <mergeCell ref="C55:F55"/>
  </mergeCells>
  <hyperlinks>
    <hyperlink ref="D4" r:id="rId1" xr:uid="{37643C82-078A-48BE-9859-8B5DBA92DA79}"/>
  </hyperlinks>
  <pageMargins left="0.7" right="0.7" top="0.75" bottom="0.75" header="0.3" footer="0.3"/>
  <pageSetup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Inputs</vt:lpstr>
    </vt:vector>
  </TitlesOfParts>
  <Company>Texas Instruments,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Verma, Prateek</dc:creator>
  <cp:lastModifiedBy>Verma, Prateek</cp:lastModifiedBy>
  <dcterms:created xsi:type="dcterms:W3CDTF">2026-10-20T10:21:38Z</dcterms:created>
  <dcterms:modified xsi:type="dcterms:W3CDTF">2026-11-02T07:23:03Z</dcterms:modified>
</cp:coreProperties>
</file>